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berbrick\AppData\Local\Microsoft\Windows\INetCache\Content.Outlook\MLJCO6CE\"/>
    </mc:Choice>
  </mc:AlternateContent>
  <bookViews>
    <workbookView xWindow="0" yWindow="0" windowWidth="28800" windowHeight="1233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AcademicYear!$A$6:$AJ$44</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62913"/>
</workbook>
</file>

<file path=xl/calcChain.xml><?xml version="1.0" encoding="utf-8"?>
<calcChain xmlns="http://schemas.openxmlformats.org/spreadsheetml/2006/main">
  <c r="B33" i="2" l="1"/>
  <c r="C33" i="2" s="1"/>
  <c r="D33" i="2" s="1"/>
  <c r="E33" i="2" s="1"/>
  <c r="F33" i="2" s="1"/>
  <c r="G33" i="2" s="1"/>
  <c r="Y13" i="2"/>
  <c r="Z13" i="2" s="1"/>
  <c r="Z12" i="2"/>
  <c r="B12" i="2"/>
  <c r="C12" i="2" s="1"/>
  <c r="D12" i="2" s="1"/>
  <c r="E12" i="2" s="1"/>
  <c r="F12" i="2" s="1"/>
  <c r="G12" i="2" s="1"/>
  <c r="A13" i="2" s="1"/>
  <c r="B13" i="2" s="1"/>
  <c r="C13" i="2" s="1"/>
  <c r="D13" i="2" s="1"/>
  <c r="E13" i="2" s="1"/>
  <c r="F13" i="2" s="1"/>
  <c r="G13" i="2" s="1"/>
  <c r="A14" i="2" s="1"/>
  <c r="B14" i="2" s="1"/>
  <c r="C14" i="2" s="1"/>
  <c r="D14" i="2" s="1"/>
  <c r="E14" i="2" s="1"/>
  <c r="F14" i="2" s="1"/>
  <c r="G14" i="2" s="1"/>
  <c r="A8" i="2" l="1"/>
  <c r="A10" i="2" l="1"/>
  <c r="B10" i="2" s="1"/>
  <c r="C10" i="2" s="1"/>
  <c r="D10" i="2" s="1"/>
  <c r="E10" i="2" s="1"/>
  <c r="F10" i="2" s="1"/>
  <c r="G10" i="2" s="1"/>
  <c r="A11" i="2" s="1"/>
  <c r="B11" i="2" s="1"/>
  <c r="C11" i="2" s="1"/>
  <c r="D11" i="2" s="1"/>
  <c r="E11" i="2" s="1"/>
  <c r="F11" i="2" s="1"/>
  <c r="G11" i="2" s="1"/>
  <c r="A15" i="2" s="1"/>
  <c r="B15" i="2" s="1"/>
  <c r="C15" i="2" s="1"/>
  <c r="D15" i="2" s="1"/>
  <c r="E15" i="2" s="1"/>
  <c r="F15" i="2" s="1"/>
  <c r="G15" i="2" s="1"/>
  <c r="A16" i="2" s="1"/>
  <c r="B16" i="2" s="1"/>
  <c r="C16" i="2" s="1"/>
  <c r="D16" i="2" s="1"/>
  <c r="E16" i="2" s="1"/>
  <c r="F16" i="2" s="1"/>
  <c r="G16" i="2" s="1"/>
  <c r="A9" i="2"/>
  <c r="B9" i="2"/>
  <c r="C9" i="2"/>
  <c r="D9" i="2"/>
  <c r="E9" i="2"/>
  <c r="F9" i="2"/>
  <c r="G9" i="2"/>
  <c r="A19" i="2"/>
  <c r="B19" i="2"/>
  <c r="C19" i="2"/>
  <c r="D19" i="2"/>
  <c r="E19" i="2"/>
  <c r="F19" i="2"/>
  <c r="G19" i="2"/>
  <c r="A28" i="2"/>
  <c r="B28" i="2"/>
  <c r="C28" i="2"/>
  <c r="D28" i="2"/>
  <c r="E28" i="2"/>
  <c r="F28" i="2"/>
  <c r="G28" i="2"/>
  <c r="A38" i="2"/>
  <c r="B38" i="2"/>
  <c r="C38" i="2"/>
  <c r="D38" i="2"/>
  <c r="E38" i="2"/>
  <c r="F38" i="2"/>
  <c r="G38" i="2"/>
  <c r="AE38" i="2" l="1"/>
  <c r="AD38" i="2"/>
  <c r="AC38" i="2"/>
  <c r="AB38" i="2"/>
  <c r="AA38" i="2"/>
  <c r="Z38" i="2"/>
  <c r="Y38" i="2"/>
  <c r="W38" i="2"/>
  <c r="V38" i="2"/>
  <c r="U38" i="2"/>
  <c r="T38" i="2"/>
  <c r="S38" i="2"/>
  <c r="R38" i="2"/>
  <c r="Q38" i="2"/>
  <c r="O38" i="2"/>
  <c r="N38" i="2"/>
  <c r="M38" i="2"/>
  <c r="L38" i="2"/>
  <c r="K38" i="2"/>
  <c r="J38" i="2"/>
  <c r="I38" i="2"/>
  <c r="O28" i="2"/>
  <c r="N28" i="2"/>
  <c r="M28" i="2"/>
  <c r="L28" i="2"/>
  <c r="K28" i="2"/>
  <c r="J28" i="2"/>
  <c r="I28" i="2"/>
  <c r="W28" i="2"/>
  <c r="V28" i="2"/>
  <c r="U28" i="2"/>
  <c r="T28" i="2"/>
  <c r="S28" i="2"/>
  <c r="R28" i="2"/>
  <c r="Q28" i="2"/>
  <c r="AE28" i="2"/>
  <c r="AD28" i="2"/>
  <c r="AC28" i="2"/>
  <c r="AB28" i="2"/>
  <c r="AA28" i="2"/>
  <c r="Z28" i="2"/>
  <c r="Y28" i="2"/>
  <c r="AE9" i="2"/>
  <c r="AD9" i="2"/>
  <c r="AC9" i="2"/>
  <c r="AB9" i="2"/>
  <c r="AA9" i="2"/>
  <c r="Z9" i="2"/>
  <c r="Y9" i="2"/>
  <c r="AE19" i="2"/>
  <c r="AD19" i="2"/>
  <c r="AC19" i="2"/>
  <c r="AB19" i="2"/>
  <c r="AA19" i="2"/>
  <c r="Z19" i="2"/>
  <c r="Y19" i="2"/>
  <c r="W19" i="2"/>
  <c r="V19" i="2"/>
  <c r="U19" i="2"/>
  <c r="T19" i="2"/>
  <c r="S19" i="2"/>
  <c r="R19" i="2"/>
  <c r="Q19" i="2"/>
  <c r="O19" i="2"/>
  <c r="N19" i="2"/>
  <c r="M19" i="2"/>
  <c r="L19" i="2"/>
  <c r="K19" i="2"/>
  <c r="J19" i="2"/>
  <c r="I19" i="2"/>
  <c r="Y8" i="2" l="1"/>
  <c r="A18" i="2" s="1"/>
  <c r="A20" i="2" s="1"/>
  <c r="I7" i="2"/>
  <c r="B20" i="2" l="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A24" i="2" s="1"/>
  <c r="B24" i="2" s="1"/>
  <c r="C24" i="2" s="1"/>
  <c r="D24" i="2" s="1"/>
  <c r="E24" i="2" s="1"/>
  <c r="F24" i="2" s="1"/>
  <c r="G24" i="2" s="1"/>
  <c r="A25" i="2" s="1"/>
  <c r="Y10" i="2"/>
  <c r="Z10" i="2" s="1"/>
  <c r="AA10" i="2" s="1"/>
  <c r="AB10" i="2" s="1"/>
  <c r="AC10" i="2" s="1"/>
  <c r="AD10" i="2" s="1"/>
  <c r="AE10" i="2" s="1"/>
  <c r="Y11" i="2" s="1"/>
  <c r="Z11" i="2" s="1"/>
  <c r="AA11" i="2" s="1"/>
  <c r="AB11" i="2" s="1"/>
  <c r="AC11" i="2" s="1"/>
  <c r="AD11" i="2" s="1"/>
  <c r="AE11" i="2" s="1"/>
  <c r="AA13" i="2" s="1"/>
  <c r="AB13" i="2" s="1"/>
  <c r="AC13" i="2" s="1"/>
  <c r="AD13" i="2" s="1"/>
  <c r="AE13" i="2" s="1"/>
  <c r="Y14" i="2" s="1"/>
  <c r="Z14" i="2" s="1"/>
  <c r="AA14" i="2" l="1"/>
  <c r="AB14" i="2" s="1"/>
  <c r="AC14" i="2" s="1"/>
  <c r="AD14" i="2" s="1"/>
  <c r="AE14" i="2" s="1"/>
  <c r="I18" i="2"/>
  <c r="Y15" i="2" l="1"/>
  <c r="Z15" i="2" s="1"/>
  <c r="AA15" i="2" s="1"/>
  <c r="AB15" i="2" s="1"/>
  <c r="AC15" i="2" s="1"/>
  <c r="AD15" i="2" s="1"/>
  <c r="AE15" i="2" s="1"/>
  <c r="Y16" i="2" s="1"/>
  <c r="Z16" i="2" s="1"/>
  <c r="AA16" i="2" s="1"/>
  <c r="AB16" i="2" s="1"/>
  <c r="AC16" i="2" s="1"/>
  <c r="AD16" i="2" s="1"/>
  <c r="AE16" i="2" s="1"/>
  <c r="Q18" i="2"/>
  <c r="Y18" i="2" s="1"/>
  <c r="I20" i="2"/>
  <c r="J20" i="2" s="1"/>
  <c r="K20" i="2" s="1"/>
  <c r="L20" i="2" s="1"/>
  <c r="M20" i="2" s="1"/>
  <c r="N20" i="2" s="1"/>
  <c r="O20" i="2" s="1"/>
  <c r="I21" i="2" s="1"/>
  <c r="J21" i="2" s="1"/>
  <c r="K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A27" i="2" l="1"/>
  <c r="A29" i="2" s="1"/>
  <c r="B29" i="2" s="1"/>
  <c r="C29" i="2" s="1"/>
  <c r="D29" i="2" s="1"/>
  <c r="E29" i="2" s="1"/>
  <c r="Q20" i="2"/>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F29" i="2" l="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C34" i="2" s="1"/>
  <c r="D34" i="2" s="1"/>
  <c r="E34" i="2" s="1"/>
  <c r="F34" i="2" s="1"/>
  <c r="G34" i="2" s="1"/>
  <c r="AE20" i="2"/>
  <c r="AB21" i="2" s="1"/>
  <c r="AC21" i="2" s="1"/>
  <c r="AD21" i="2" s="1"/>
  <c r="AE21" i="2" s="1"/>
  <c r="Y22" i="2" s="1"/>
  <c r="Z22" i="2" s="1"/>
  <c r="AA22" i="2" s="1"/>
  <c r="AB22" i="2" s="1"/>
  <c r="AC22" i="2" s="1"/>
  <c r="AD22" i="2" s="1"/>
  <c r="AE22" i="2" s="1"/>
  <c r="Y23" i="2" s="1"/>
  <c r="Z23" i="2" s="1"/>
  <c r="AA23" i="2" s="1"/>
  <c r="AB23" i="2" s="1"/>
  <c r="AC23" i="2" s="1"/>
  <c r="AD23" i="2" s="1"/>
  <c r="AE23" i="2" s="1"/>
  <c r="Y24" i="2" s="1"/>
  <c r="Z24" i="2" s="1"/>
  <c r="AA24" i="2" s="1"/>
  <c r="AB24" i="2" s="1"/>
  <c r="AC24" i="2" s="1"/>
  <c r="AD24" i="2" s="1"/>
  <c r="AE24" i="2" s="1"/>
  <c r="Y25" i="2" s="1"/>
  <c r="Z25" i="2" s="1"/>
  <c r="I27" i="2" l="1"/>
  <c r="Q27" i="2" l="1"/>
  <c r="I29" i="2"/>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l="1"/>
  <c r="K32" i="2" s="1"/>
  <c r="L32" i="2" s="1"/>
  <c r="M32" i="2" s="1"/>
  <c r="N32" i="2" s="1"/>
  <c r="O32" i="2" s="1"/>
  <c r="J34" i="2" s="1"/>
  <c r="K34" i="2" s="1"/>
  <c r="L34" i="2" s="1"/>
  <c r="M34" i="2" s="1"/>
  <c r="N34" i="2" s="1"/>
  <c r="O34" i="2" s="1"/>
  <c r="Q29" i="2"/>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R34" i="2" s="1"/>
  <c r="S34" i="2" s="1"/>
  <c r="T34" i="2" s="1"/>
  <c r="U34" i="2" s="1"/>
  <c r="V34" i="2" s="1"/>
  <c r="W34" i="2" s="1"/>
  <c r="Q35" i="2" s="1"/>
  <c r="Y27" i="2"/>
  <c r="A37"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A43" i="2" s="1"/>
  <c r="B43" i="2" s="1"/>
  <c r="C43" i="2" s="1"/>
  <c r="D43" i="2" s="1"/>
  <c r="E43" i="2" s="1"/>
  <c r="F43" i="2" s="1"/>
  <c r="Y29" i="2" l="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Z34" i="2" s="1"/>
  <c r="AA34" i="2" s="1"/>
  <c r="AB34" i="2" s="1"/>
  <c r="AC34" i="2" s="1"/>
  <c r="AD34" i="2" s="1"/>
  <c r="AE34" i="2" s="1"/>
  <c r="I37" i="2" l="1"/>
  <c r="K39" i="2" l="1"/>
  <c r="L39" i="2" s="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Q37" i="2"/>
  <c r="N42" i="2" l="1"/>
  <c r="O42" i="2" s="1"/>
  <c r="I43" i="2" s="1"/>
  <c r="J43" i="2" s="1"/>
  <c r="K43" i="2" s="1"/>
  <c r="L43" i="2" s="1"/>
  <c r="M43" i="2" s="1"/>
  <c r="N43" i="2" s="1"/>
  <c r="O43" i="2" s="1"/>
  <c r="I44" i="2" s="1"/>
  <c r="Q39" i="2"/>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Y37" i="2"/>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 r="Y42" i="2" s="1"/>
  <c r="Z42" i="2" s="1"/>
  <c r="AA42" i="2" s="1"/>
  <c r="AB42" i="2" s="1"/>
  <c r="AC42" i="2" s="1"/>
  <c r="AD42" i="2" s="1"/>
  <c r="AE42" i="2" s="1"/>
  <c r="Y43" i="2" l="1"/>
  <c r="Z43" i="2" s="1"/>
  <c r="AA43" i="2" s="1"/>
  <c r="AB43" i="2" s="1"/>
  <c r="AC43" i="2" s="1"/>
  <c r="AD43" i="2" s="1"/>
  <c r="AE43" i="2" s="1"/>
  <c r="Y44" i="2" s="1"/>
  <c r="Z44" i="2" s="1"/>
  <c r="AA44" i="2" s="1"/>
  <c r="AB44" i="2" s="1"/>
  <c r="AC44" i="2" s="1"/>
  <c r="AD44" i="2" s="1"/>
  <c r="AE44" i="2" s="1"/>
  <c r="Q43" i="2"/>
  <c r="R43" i="2" s="1"/>
  <c r="S43" i="2" s="1"/>
  <c r="T43" i="2" s="1"/>
  <c r="U43" i="2" s="1"/>
  <c r="V43" i="2" s="1"/>
  <c r="W43" i="2" s="1"/>
  <c r="Q44" i="2" s="1"/>
  <c r="R44" i="2" s="1"/>
  <c r="S44" i="2" s="1"/>
  <c r="T44" i="2" s="1"/>
  <c r="U44" i="2" s="1"/>
  <c r="V44" i="2" s="1"/>
  <c r="W44" i="2" s="1"/>
</calcChain>
</file>

<file path=xl/comments1.xml><?xml version="1.0" encoding="utf-8"?>
<comments xmlns="http://schemas.openxmlformats.org/spreadsheetml/2006/main">
  <authors>
    <author>Jon</author>
  </authors>
  <commentList>
    <comment ref="AI2" authorId="0" shape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<sst xmlns="http://schemas.openxmlformats.org/spreadsheetml/2006/main" count="54" uniqueCount="52">
  <si>
    <t>Month</t>
  </si>
  <si>
    <t>Year</t>
  </si>
  <si>
    <t>Start Day</t>
  </si>
  <si>
    <t>1: Sunday, 2: Monday</t>
  </si>
  <si>
    <t>Academic Year Calendar</t>
  </si>
  <si>
    <t>Academic Year Calendar Template</t>
  </si>
  <si>
    <t>https://www.vertex42.com/calendars/academic-calendar.html</t>
  </si>
  <si>
    <t>© 2007-2018 Vertex42 LLC</t>
  </si>
  <si>
    <t>Important Dates</t>
  </si>
  <si>
    <t>Please Note:</t>
  </si>
  <si>
    <t>15 days</t>
  </si>
  <si>
    <t>16 days</t>
  </si>
  <si>
    <t>*Please read important dates closely as there is different</t>
  </si>
  <si>
    <r>
      <rPr>
        <b/>
        <u/>
        <sz val="10"/>
        <rFont val="Arial"/>
        <family val="2"/>
      </rPr>
      <t xml:space="preserve">     </t>
    </r>
    <r>
      <rPr>
        <b/>
        <sz val="10"/>
        <rFont val="Arial"/>
        <family val="2"/>
      </rPr>
      <t xml:space="preserve">  </t>
    </r>
    <r>
      <rPr>
        <sz val="10"/>
        <rFont val="Arial"/>
        <family val="2"/>
      </rPr>
      <t xml:space="preserve"> = 1/2 day children</t>
    </r>
  </si>
  <si>
    <t>22 days</t>
  </si>
  <si>
    <t>Oct. 12</t>
  </si>
  <si>
    <t>18 days</t>
  </si>
  <si>
    <t>19 Days</t>
  </si>
  <si>
    <t>3 days / 19 days UPK</t>
  </si>
  <si>
    <t>*Calendar is subject to change due to COVID 19 concerns*</t>
  </si>
  <si>
    <t xml:space="preserve"> Children return on staggered schedule </t>
  </si>
  <si>
    <t>13 days</t>
  </si>
  <si>
    <t>20 days</t>
  </si>
  <si>
    <t>Early Childhood Services - Head Start / Early Head Start Parent Calendar</t>
  </si>
  <si>
    <t>Last day School Year Children  = June 3, 2021</t>
  </si>
  <si>
    <t>&amp; Head Start center based children</t>
  </si>
  <si>
    <t>Columbus Day ( Holiday) - Closed</t>
  </si>
  <si>
    <t>information for Early Head Start and Head Start*</t>
  </si>
  <si>
    <r>
      <rPr>
        <b/>
        <sz val="11"/>
        <color rgb="FF002060"/>
        <rFont val="Century Schoolbook"/>
        <family val="1"/>
        <scheme val="minor"/>
      </rPr>
      <t>Sept. 14th</t>
    </r>
    <r>
      <rPr>
        <sz val="11"/>
        <color rgb="FF002060"/>
        <rFont val="Century Schoolbook"/>
        <family val="1"/>
        <scheme val="minor"/>
      </rPr>
      <t>- Head Start children return on staggered schedule</t>
    </r>
  </si>
  <si>
    <r>
      <t xml:space="preserve">Sept. 21- </t>
    </r>
    <r>
      <rPr>
        <sz val="11"/>
        <color rgb="FF002060"/>
        <rFont val="Century Schoolbook"/>
        <family val="1"/>
        <scheme val="minor"/>
      </rPr>
      <t xml:space="preserve">Full program begins for all Early Head Start </t>
    </r>
  </si>
  <si>
    <r>
      <t xml:space="preserve">Oct. 9 </t>
    </r>
    <r>
      <rPr>
        <sz val="11"/>
        <color rgb="FF002060"/>
        <rFont val="Century Schoolbook"/>
        <family val="1"/>
        <scheme val="minor"/>
      </rPr>
      <t>Professional Development Day - No Children</t>
    </r>
  </si>
  <si>
    <r>
      <rPr>
        <b/>
        <sz val="11"/>
        <color rgb="FF002060"/>
        <rFont val="Century Schoolbook"/>
        <family val="1"/>
        <scheme val="minor"/>
      </rPr>
      <t>Nov. 11</t>
    </r>
    <r>
      <rPr>
        <sz val="11"/>
        <color rgb="FF002060"/>
        <rFont val="Century Schoolbook"/>
        <family val="1"/>
        <scheme val="minor"/>
      </rPr>
      <t xml:space="preserve"> Veterans Day ( Holiday) - Closed</t>
    </r>
  </si>
  <si>
    <r>
      <rPr>
        <b/>
        <sz val="11"/>
        <color rgb="FF002060"/>
        <rFont val="Century Schoolbook"/>
        <family val="1"/>
        <scheme val="minor"/>
      </rPr>
      <t>Nov. 25</t>
    </r>
    <r>
      <rPr>
        <sz val="11"/>
        <color rgb="FF002060"/>
        <rFont val="Century Schoolbook"/>
        <family val="1"/>
        <scheme val="minor"/>
      </rPr>
      <t xml:space="preserve">  Children Attend 8-11 (1/2 day)</t>
    </r>
  </si>
  <si>
    <r>
      <rPr>
        <b/>
        <sz val="11"/>
        <color rgb="FF002060"/>
        <rFont val="Century Schoolbook"/>
        <family val="1"/>
        <scheme val="minor"/>
      </rPr>
      <t>Dec. 23 - Jan 1</t>
    </r>
    <r>
      <rPr>
        <sz val="11"/>
        <color rgb="FF002060"/>
        <rFont val="Century Schoolbook"/>
        <family val="1"/>
        <scheme val="minor"/>
      </rPr>
      <t xml:space="preserve">  School Break</t>
    </r>
  </si>
  <si>
    <r>
      <rPr>
        <b/>
        <sz val="11"/>
        <color rgb="FF002060"/>
        <rFont val="Century Schoolbook"/>
        <family val="1"/>
        <scheme val="minor"/>
      </rPr>
      <t>Jan. 4</t>
    </r>
    <r>
      <rPr>
        <sz val="11"/>
        <color rgb="FF002060"/>
        <rFont val="Century Schoolbook"/>
        <family val="1"/>
        <scheme val="minor"/>
      </rPr>
      <t xml:space="preserve">   Program Re - Opens</t>
    </r>
  </si>
  <si>
    <r>
      <t xml:space="preserve">Jan. 15 </t>
    </r>
    <r>
      <rPr>
        <sz val="11"/>
        <color rgb="FF002060"/>
        <rFont val="Century Schoolbook"/>
        <family val="1"/>
        <scheme val="minor"/>
      </rPr>
      <t xml:space="preserve"> Professional Development Day - No Children</t>
    </r>
  </si>
  <si>
    <r>
      <t xml:space="preserve">Jan. 18 </t>
    </r>
    <r>
      <rPr>
        <sz val="11"/>
        <color rgb="FF002060"/>
        <rFont val="Century Schoolbook"/>
        <family val="1"/>
        <scheme val="minor"/>
      </rPr>
      <t>Martin Luther King Jr. Day (Holiday) - Closed</t>
    </r>
  </si>
  <si>
    <r>
      <t>Feb. 15 - 19</t>
    </r>
    <r>
      <rPr>
        <sz val="11"/>
        <color rgb="FF002060"/>
        <rFont val="Century Schoolbook"/>
        <family val="1"/>
        <scheme val="minor"/>
      </rPr>
      <t xml:space="preserve">  School Break </t>
    </r>
  </si>
  <si>
    <r>
      <t xml:space="preserve">Mar. 19 </t>
    </r>
    <r>
      <rPr>
        <sz val="11"/>
        <color rgb="FF002060"/>
        <rFont val="Century Schoolbook"/>
        <family val="1"/>
        <scheme val="minor"/>
      </rPr>
      <t>Professional Development Day- No children</t>
    </r>
  </si>
  <si>
    <r>
      <t>Apr. 2 - 9</t>
    </r>
    <r>
      <rPr>
        <sz val="11"/>
        <color rgb="FF002060"/>
        <rFont val="Century Schoolbook"/>
        <family val="1"/>
        <scheme val="minor"/>
      </rPr>
      <t xml:space="preserve">   School Break </t>
    </r>
  </si>
  <si>
    <r>
      <rPr>
        <b/>
        <sz val="11"/>
        <color rgb="FF002060"/>
        <rFont val="Century Schoolbook"/>
        <family val="1"/>
        <scheme val="minor"/>
      </rPr>
      <t>May 14</t>
    </r>
    <r>
      <rPr>
        <sz val="11"/>
        <color rgb="FF002060"/>
        <rFont val="Century Schoolbook"/>
        <family val="1"/>
        <scheme val="minor"/>
      </rPr>
      <t xml:space="preserve"> Professional Development Day - No Children</t>
    </r>
  </si>
  <si>
    <r>
      <rPr>
        <b/>
        <sz val="11"/>
        <color rgb="FF002060"/>
        <rFont val="Century Schoolbook"/>
        <family val="1"/>
        <scheme val="minor"/>
      </rPr>
      <t xml:space="preserve">May 31  </t>
    </r>
    <r>
      <rPr>
        <sz val="11"/>
        <color rgb="FF002060"/>
        <rFont val="Century Schoolbook"/>
        <family val="1"/>
        <scheme val="minor"/>
      </rPr>
      <t>Memorial Day ( Holiday) - Closed</t>
    </r>
  </si>
  <si>
    <r>
      <rPr>
        <b/>
        <sz val="11"/>
        <color rgb="FF002060"/>
        <rFont val="Century Schoolbook"/>
        <family val="1"/>
        <scheme val="minor"/>
      </rPr>
      <t xml:space="preserve">July 5 </t>
    </r>
    <r>
      <rPr>
        <sz val="11"/>
        <color rgb="FF002060"/>
        <rFont val="Century Schoolbook"/>
        <family val="1"/>
        <scheme val="minor"/>
      </rPr>
      <t>July 4 (Holiday) -Closed</t>
    </r>
  </si>
  <si>
    <r>
      <t xml:space="preserve">Nov. 26 / 27  </t>
    </r>
    <r>
      <rPr>
        <sz val="11"/>
        <color rgb="FF002060"/>
        <rFont val="Century Schoolbook"/>
        <family val="1"/>
        <scheme val="minor"/>
      </rPr>
      <t xml:space="preserve">Thanksgiving Break ( Holiday) - Closed </t>
    </r>
  </si>
  <si>
    <r>
      <t xml:space="preserve">Nov. 3 </t>
    </r>
    <r>
      <rPr>
        <sz val="11"/>
        <color rgb="FF002060"/>
        <rFont val="Century Schoolbook"/>
        <family val="1"/>
        <scheme val="minor"/>
      </rPr>
      <t>Election Day - Children attend 8-11 (1/2 day)</t>
    </r>
  </si>
  <si>
    <r>
      <t xml:space="preserve">June 3 </t>
    </r>
    <r>
      <rPr>
        <sz val="11"/>
        <color rgb="FF002060"/>
        <rFont val="Century Schoolbook"/>
        <family val="1"/>
        <scheme val="minor"/>
      </rPr>
      <t xml:space="preserve">Last Day of Program For  Head Start Children </t>
    </r>
  </si>
  <si>
    <r>
      <rPr>
        <b/>
        <sz val="11"/>
        <color rgb="FF002060"/>
        <rFont val="Century Schoolbook"/>
        <family val="1"/>
        <scheme val="minor"/>
      </rPr>
      <t>Aug. 26</t>
    </r>
    <r>
      <rPr>
        <sz val="11"/>
        <color rgb="FF002060"/>
        <rFont val="Century Schoolbook"/>
        <family val="1"/>
        <scheme val="minor"/>
      </rPr>
      <t xml:space="preserve"> Last Day of  Program For Full Year Early Head Start </t>
    </r>
  </si>
  <si>
    <t xml:space="preserve">and Head Start Children </t>
  </si>
  <si>
    <r>
      <rPr>
        <b/>
        <sz val="11"/>
        <color rgb="FF002060"/>
        <rFont val="Century Schoolbook"/>
        <family val="1"/>
        <scheme val="minor"/>
      </rPr>
      <t xml:space="preserve">June 25 </t>
    </r>
    <r>
      <rPr>
        <sz val="10"/>
        <color rgb="FF002060"/>
        <rFont val="Century Schoolbook"/>
        <family val="1"/>
        <scheme val="minor"/>
      </rPr>
      <t>Last Day For UPK Children, Children Attend 8-11 (1/2 Day)</t>
    </r>
  </si>
  <si>
    <r>
      <rPr>
        <b/>
        <sz val="11"/>
        <color rgb="FF002060"/>
        <rFont val="Century Schoolbook"/>
        <family val="1"/>
        <scheme val="minor"/>
      </rPr>
      <t xml:space="preserve">July 2 </t>
    </r>
    <r>
      <rPr>
        <sz val="10"/>
        <color rgb="FF002060"/>
        <rFont val="Century Schoolbook"/>
        <family val="1"/>
        <scheme val="minor"/>
      </rPr>
      <t>Children Attend  8-11 (1/2 Day) - Professional Development Day</t>
    </r>
  </si>
  <si>
    <t>Last day UPK = June 25, 2021 - 1/2 Day</t>
  </si>
  <si>
    <r>
      <t xml:space="preserve">June 18 </t>
    </r>
    <r>
      <rPr>
        <sz val="11"/>
        <color rgb="FF002060"/>
        <rFont val="Century Schoolbook"/>
        <family val="1"/>
        <scheme val="minor"/>
      </rPr>
      <t>Juneteenth (Holiday) - Closed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</si>
</sst>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numFmt numFmtId="165" formatCode="mmmm\ yy"/>
    <numFmt numFmtId="166" formatCode="mmm\ d"/>
  </numFmts>
  <fonts count="49"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b/>
      <sz val="16"/>
      <color theme="4" tint="-0.249977111117893"/>
      <name val="Century Schoolbook"/>
      <family val="1"/>
      <scheme val="major"/>
    </font>
    <font>
      <b/>
      <sz val="9"/>
      <name val="Arial"/>
      <family val="2"/>
    </font>
    <font>
      <b/>
      <sz val="10"/>
      <color theme="4" tint="-0.499984740745262"/>
      <name val="Century Schoolbook"/>
      <family val="1"/>
      <scheme val="minor"/>
    </font>
    <font>
      <u/>
      <sz val="10"/>
      <name val="Arial"/>
      <family val="2"/>
    </font>
    <font>
      <b/>
      <sz val="9"/>
      <color rgb="FFFF0000"/>
      <name val="Arial"/>
      <family val="2"/>
    </font>
    <font>
      <sz val="9"/>
      <color rgb="FFFF0000"/>
      <name val="Arial"/>
      <family val="2"/>
    </font>
    <font>
      <sz val="10"/>
      <color rgb="FFFF0000"/>
      <name val="Arial"/>
      <family val="2"/>
    </font>
    <font>
      <b/>
      <u/>
      <sz val="9"/>
      <name val="Arial"/>
      <family val="2"/>
    </font>
    <font>
      <b/>
      <u/>
      <sz val="10"/>
      <name val="Arial"/>
      <family val="2"/>
    </font>
    <font>
      <b/>
      <sz val="10"/>
      <name val="Arial"/>
      <family val="2"/>
    </font>
    <font>
      <b/>
      <sz val="10"/>
      <color rgb="FF002060"/>
      <name val="Century Schoolbook"/>
      <family val="1"/>
      <scheme val="minor"/>
    </font>
    <font>
      <sz val="10"/>
      <color rgb="FF002060"/>
      <name val="Century Schoolbook"/>
      <family val="1"/>
      <scheme val="minor"/>
    </font>
    <font>
      <sz val="10"/>
      <color rgb="FF002060"/>
      <name val="Arial"/>
      <family val="2"/>
    </font>
    <font>
      <b/>
      <sz val="9"/>
      <color theme="1"/>
      <name val="Arial"/>
      <family val="2"/>
    </font>
    <font>
      <sz val="9"/>
      <color theme="1"/>
      <name val="Arial"/>
      <family val="2"/>
    </font>
    <font>
      <b/>
      <sz val="9"/>
      <color rgb="FFC00000"/>
      <name val="Arial"/>
      <family val="2"/>
    </font>
    <font>
      <b/>
      <sz val="9"/>
      <color rgb="FFC00000"/>
      <name val="Arial Narrow"/>
      <family val="2"/>
    </font>
    <font>
      <sz val="11"/>
      <color rgb="FF002060"/>
      <name val="Century Schoolbook"/>
      <family val="1"/>
      <scheme val="minor"/>
    </font>
    <font>
      <b/>
      <sz val="11"/>
      <color rgb="FF002060"/>
      <name val="Century Schoolbook"/>
      <family val="1"/>
      <scheme val="minor"/>
    </font>
    <font>
      <sz val="11"/>
      <color rgb="FF002060"/>
      <name val="Arial"/>
      <family val="2"/>
    </font>
    <font>
      <b/>
      <sz val="11"/>
      <color rgb="FF002060"/>
      <name val="Arial"/>
      <family val="2"/>
    </font>
    <font>
      <b/>
      <sz val="11"/>
      <color rgb="FFC00000"/>
      <name val="Arial Narrow"/>
      <family val="2"/>
    </font>
    <font>
      <b/>
      <sz val="11"/>
      <color rgb="FFC00000"/>
      <name val="Arial"/>
      <family val="2"/>
    </font>
    <font>
      <sz val="11"/>
      <name val="Century Schoolbook"/>
      <family val="1"/>
      <scheme val="minor"/>
    </font>
  </fonts>
  <fills count="1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66CCFF"/>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5" tint="0.59999389629810485"/>
        <bgColor indexed="64"/>
      </patternFill>
    </fill>
  </fills>
  <borders count="29">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64"/>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55"/>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55"/>
      </right>
      <top style="thin">
        <color indexed="55"/>
      </top>
      <bottom/>
      <diagonal/>
    </border>
    <border>
      <left/>
      <right style="thin">
        <color indexed="64"/>
      </right>
      <top style="thin">
        <color indexed="55"/>
      </top>
      <bottom style="thin">
        <color indexed="55"/>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9">
    <xf numFmtId="0" fontId="0" fillId="0" borderId="0" xfId="0"/>
    <xf numFmtId="0" fontId="0" fillId="0" borderId="0" xfId="0" applyFill="1"/>
    <xf numFmtId="0" fontId="6" fillId="0" borderId="0" xfId="0" applyFont="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4" fontId="6" fillId="0" borderId="1" xfId="0" applyNumberFormat="1" applyFont="1" applyFill="1" applyBorder="1" applyAlignment="1">
      <alignment horizontal="center"/>
    </xf>
    <xf numFmtId="164" fontId="6" fillId="7" borderId="1" xfId="0" applyNumberFormat="1" applyFont="1" applyFill="1" applyBorder="1" applyAlignment="1">
      <alignment horizontal="center"/>
    </xf>
    <xf numFmtId="0" fontId="10" fillId="0" borderId="0" xfId="0" applyFont="1"/>
    <xf numFmtId="164" fontId="26" fillId="0" borderId="1" xfId="0" applyNumberFormat="1" applyFont="1" applyBorder="1" applyAlignment="1">
      <alignment horizontal="center"/>
    </xf>
    <xf numFmtId="0" fontId="28" fillId="0" borderId="0" xfId="0" applyFont="1"/>
    <xf numFmtId="164" fontId="29" fillId="8" borderId="1" xfId="0" applyNumberFormat="1" applyFont="1" applyFill="1" applyBorder="1" applyAlignment="1">
      <alignment horizontal="center"/>
    </xf>
    <xf numFmtId="164" fontId="26" fillId="9" borderId="1" xfId="0" applyNumberFormat="1" applyFont="1" applyFill="1" applyBorder="1" applyAlignment="1">
      <alignment horizontal="center"/>
    </xf>
    <xf numFmtId="166" fontId="27" fillId="0" borderId="0" xfId="0" applyNumberFormat="1" applyFont="1" applyFill="1" applyBorder="1" applyAlignment="1">
      <alignment horizontal="left"/>
    </xf>
    <xf numFmtId="164" fontId="6" fillId="10" borderId="1" xfId="0" applyNumberFormat="1" applyFont="1" applyFill="1" applyBorder="1" applyAlignment="1">
      <alignment horizontal="center"/>
    </xf>
    <xf numFmtId="0" fontId="0" fillId="0" borderId="0" xfId="0" applyFont="1"/>
    <xf numFmtId="164" fontId="6" fillId="12" borderId="1" xfId="0" applyNumberFormat="1" applyFont="1" applyFill="1" applyBorder="1" applyAlignment="1">
      <alignment horizontal="center"/>
    </xf>
    <xf numFmtId="0" fontId="23" fillId="0" borderId="0" xfId="0" applyFont="1" applyFill="1" applyBorder="1"/>
    <xf numFmtId="166" fontId="27" fillId="0" borderId="10" xfId="0" applyNumberFormat="1" applyFont="1" applyFill="1" applyBorder="1" applyAlignment="1">
      <alignment horizontal="left"/>
    </xf>
    <xf numFmtId="164" fontId="6" fillId="0" borderId="5" xfId="0" applyNumberFormat="1" applyFont="1" applyFill="1" applyBorder="1" applyAlignment="1">
      <alignment horizontal="center"/>
    </xf>
    <xf numFmtId="164" fontId="6" fillId="0" borderId="4" xfId="0" applyNumberFormat="1" applyFont="1" applyFill="1" applyBorder="1" applyAlignment="1">
      <alignment horizontal="center"/>
    </xf>
    <xf numFmtId="164" fontId="6" fillId="10" borderId="4" xfId="0" applyNumberFormat="1" applyFont="1" applyFill="1" applyBorder="1" applyAlignment="1">
      <alignment horizontal="center"/>
    </xf>
    <xf numFmtId="164" fontId="6" fillId="10" borderId="5" xfId="0" applyNumberFormat="1" applyFont="1" applyFill="1" applyBorder="1" applyAlignment="1">
      <alignment horizontal="center"/>
    </xf>
    <xf numFmtId="164" fontId="32" fillId="0" borderId="1" xfId="0" applyNumberFormat="1" applyFont="1" applyFill="1" applyBorder="1" applyAlignment="1">
      <alignment horizontal="center"/>
    </xf>
    <xf numFmtId="164" fontId="32" fillId="10" borderId="1" xfId="0" applyNumberFormat="1" applyFont="1" applyFill="1" applyBorder="1" applyAlignment="1">
      <alignment horizontal="center"/>
    </xf>
    <xf numFmtId="0" fontId="31" fillId="0" borderId="0" xfId="0" applyFont="1"/>
    <xf numFmtId="0" fontId="32" fillId="0" borderId="0" xfId="0" applyFont="1"/>
    <xf numFmtId="164" fontId="26" fillId="10" borderId="1" xfId="0" applyNumberFormat="1" applyFont="1" applyFill="1" applyBorder="1" applyAlignment="1">
      <alignment horizontal="center"/>
    </xf>
    <xf numFmtId="0" fontId="19" fillId="0" borderId="9" xfId="0" applyFont="1" applyFill="1" applyBorder="1"/>
    <xf numFmtId="0" fontId="19" fillId="0" borderId="2" xfId="0" applyFont="1" applyFill="1" applyBorder="1"/>
    <xf numFmtId="164" fontId="26" fillId="0" borderId="1" xfId="0" applyNumberFormat="1" applyFont="1" applyFill="1" applyBorder="1" applyAlignment="1">
      <alignment horizontal="center"/>
    </xf>
    <xf numFmtId="164" fontId="26" fillId="0" borderId="7" xfId="0" applyNumberFormat="1" applyFont="1" applyBorder="1" applyAlignment="1">
      <alignment horizontal="center"/>
    </xf>
    <xf numFmtId="164" fontId="26" fillId="3" borderId="1" xfId="0" applyNumberFormat="1" applyFont="1" applyFill="1" applyBorder="1" applyAlignment="1">
      <alignment horizontal="center"/>
    </xf>
    <xf numFmtId="164" fontId="29" fillId="3" borderId="1" xfId="0" applyNumberFormat="1" applyFont="1" applyFill="1" applyBorder="1" applyAlignment="1">
      <alignment horizontal="center"/>
    </xf>
    <xf numFmtId="0" fontId="0" fillId="0" borderId="3" xfId="0" applyBorder="1"/>
    <xf numFmtId="164" fontId="6" fillId="0" borderId="24" xfId="0" applyNumberFormat="1" applyFont="1" applyBorder="1" applyAlignment="1">
      <alignment horizontal="center"/>
    </xf>
    <xf numFmtId="164" fontId="6" fillId="0" borderId="23" xfId="0" applyNumberFormat="1" applyFont="1" applyBorder="1" applyAlignment="1">
      <alignment horizontal="center"/>
    </xf>
    <xf numFmtId="164" fontId="6" fillId="0" borderId="12" xfId="0" applyNumberFormat="1" applyFont="1" applyFill="1" applyBorder="1" applyAlignment="1">
      <alignment horizontal="center"/>
    </xf>
    <xf numFmtId="164" fontId="6" fillId="0" borderId="7" xfId="0" applyNumberFormat="1" applyFont="1" applyFill="1" applyBorder="1" applyAlignment="1">
      <alignment horizontal="center"/>
    </xf>
    <xf numFmtId="164" fontId="6" fillId="0" borderId="8" xfId="0" applyNumberFormat="1" applyFont="1" applyFill="1" applyBorder="1" applyAlignment="1">
      <alignment horizontal="center"/>
    </xf>
    <xf numFmtId="164" fontId="10" fillId="11" borderId="12" xfId="0" applyNumberFormat="1" applyFont="1" applyFill="1" applyBorder="1" applyAlignment="1">
      <alignment horizontal="center"/>
    </xf>
    <xf numFmtId="164" fontId="6" fillId="0" borderId="18" xfId="0" applyNumberFormat="1" applyFont="1" applyBorder="1" applyAlignment="1">
      <alignment horizontal="center"/>
    </xf>
    <xf numFmtId="166" fontId="35" fillId="0" borderId="0" xfId="0" applyNumberFormat="1" applyFont="1" applyFill="1" applyBorder="1" applyAlignment="1">
      <alignment horizontal="left"/>
    </xf>
    <xf numFmtId="0" fontId="36" fillId="0" borderId="0" xfId="0" applyFont="1" applyFill="1" applyBorder="1"/>
    <xf numFmtId="0" fontId="36" fillId="0" borderId="3" xfId="0" applyFont="1" applyFill="1" applyBorder="1"/>
    <xf numFmtId="0" fontId="36" fillId="0" borderId="0" xfId="0" applyFont="1"/>
    <xf numFmtId="166" fontId="36" fillId="0" borderId="0" xfId="0" applyNumberFormat="1" applyFont="1" applyFill="1" applyBorder="1" applyAlignment="1">
      <alignment horizontal="left"/>
    </xf>
    <xf numFmtId="0" fontId="36" fillId="0" borderId="0" xfId="0" applyFont="1" applyBorder="1"/>
    <xf numFmtId="0" fontId="37" fillId="0" borderId="3" xfId="0" applyFont="1" applyBorder="1"/>
    <xf numFmtId="0" fontId="36" fillId="0" borderId="3" xfId="0" applyFont="1" applyBorder="1"/>
    <xf numFmtId="164" fontId="6" fillId="0" borderId="25" xfId="0" applyNumberFormat="1" applyFont="1" applyBorder="1" applyAlignment="1">
      <alignment horizontal="center"/>
    </xf>
    <xf numFmtId="164" fontId="6" fillId="10" borderId="26" xfId="0" applyNumberFormat="1" applyFont="1" applyFill="1" applyBorder="1" applyAlignment="1">
      <alignment horizontal="center"/>
    </xf>
    <xf numFmtId="164" fontId="6" fillId="10" borderId="27" xfId="0" applyNumberFormat="1" applyFont="1" applyFill="1" applyBorder="1" applyAlignment="1">
      <alignment horizontal="center"/>
    </xf>
    <xf numFmtId="164" fontId="30" fillId="0" borderId="16" xfId="0" applyNumberFormat="1" applyFont="1" applyFill="1" applyBorder="1" applyAlignment="1">
      <alignment shrinkToFit="1"/>
    </xf>
    <xf numFmtId="0" fontId="6" fillId="0" borderId="23" xfId="0" applyFont="1" applyFill="1" applyBorder="1" applyAlignment="1">
      <alignment shrinkToFit="1"/>
    </xf>
    <xf numFmtId="0" fontId="31" fillId="11" borderId="17" xfId="0" applyFont="1" applyFill="1" applyBorder="1" applyAlignment="1">
      <alignment shrinkToFit="1"/>
    </xf>
    <xf numFmtId="164" fontId="29" fillId="8" borderId="23" xfId="0" applyNumberFormat="1" applyFont="1" applyFill="1" applyBorder="1" applyAlignment="1">
      <alignment horizontal="center"/>
    </xf>
    <xf numFmtId="164" fontId="6" fillId="10" borderId="24" xfId="0" applyNumberFormat="1" applyFont="1" applyFill="1" applyBorder="1" applyAlignment="1">
      <alignment horizontal="center"/>
    </xf>
    <xf numFmtId="164" fontId="6" fillId="7" borderId="17" xfId="0" applyNumberFormat="1" applyFont="1" applyFill="1" applyBorder="1" applyAlignment="1">
      <alignment horizontal="center"/>
    </xf>
    <xf numFmtId="164" fontId="6" fillId="10" borderId="16" xfId="0" applyNumberFormat="1" applyFont="1" applyFill="1" applyBorder="1" applyAlignment="1">
      <alignment horizontal="center"/>
    </xf>
    <xf numFmtId="164" fontId="39" fillId="10" borderId="1" xfId="0" applyNumberFormat="1" applyFont="1" applyFill="1" applyBorder="1" applyAlignment="1">
      <alignment horizontal="center"/>
    </xf>
    <xf numFmtId="0" fontId="40" fillId="0" borderId="0" xfId="0" applyFont="1"/>
    <xf numFmtId="164" fontId="32" fillId="0" borderId="1" xfId="0" applyNumberFormat="1" applyFont="1" applyBorder="1" applyAlignment="1">
      <alignment horizontal="center"/>
    </xf>
    <xf numFmtId="164" fontId="38" fillId="3" borderId="1" xfId="0" applyNumberFormat="1" applyFont="1" applyFill="1" applyBorder="1" applyAlignment="1">
      <alignment horizontal="center"/>
    </xf>
    <xf numFmtId="164" fontId="6" fillId="0" borderId="10" xfId="0" applyNumberFormat="1" applyFont="1" applyBorder="1" applyAlignment="1">
      <alignment horizontal="center"/>
    </xf>
    <xf numFmtId="164" fontId="26" fillId="3" borderId="28" xfId="0" applyNumberFormat="1" applyFont="1" applyFill="1" applyBorder="1" applyAlignment="1">
      <alignment horizontal="center"/>
    </xf>
    <xf numFmtId="0" fontId="0" fillId="0" borderId="0" xfId="0" applyBorder="1"/>
    <xf numFmtId="0" fontId="41" fillId="0" borderId="12" xfId="0" applyFont="1" applyBorder="1"/>
    <xf numFmtId="0" fontId="40" fillId="0" borderId="12" xfId="0" applyFont="1" applyBorder="1"/>
    <xf numFmtId="0" fontId="40" fillId="0" borderId="11" xfId="0" applyFont="1" applyBorder="1"/>
    <xf numFmtId="164" fontId="39" fillId="0" borderId="1" xfId="0" applyNumberFormat="1" applyFont="1" applyFill="1" applyBorder="1" applyAlignment="1">
      <alignment horizontal="center"/>
    </xf>
    <xf numFmtId="166" fontId="42" fillId="0" borderId="0" xfId="0" applyNumberFormat="1" applyFont="1" applyFill="1" applyBorder="1" applyAlignment="1">
      <alignment horizontal="left"/>
    </xf>
    <xf numFmtId="0" fontId="42" fillId="0" borderId="3" xfId="0" applyFont="1" applyFill="1" applyBorder="1"/>
    <xf numFmtId="0" fontId="43" fillId="0" borderId="0" xfId="0" applyFont="1" applyBorder="1"/>
    <xf numFmtId="0" fontId="42" fillId="0" borderId="0" xfId="0" applyFont="1" applyBorder="1"/>
    <xf numFmtId="0" fontId="44" fillId="0" borderId="3" xfId="0" applyFont="1" applyBorder="1"/>
    <xf numFmtId="0" fontId="42" fillId="0" borderId="0" xfId="0" applyFont="1"/>
    <xf numFmtId="0" fontId="45" fillId="0" borderId="0" xfId="0" applyFont="1"/>
    <xf numFmtId="0" fontId="43" fillId="0" borderId="0" xfId="0" applyFont="1"/>
    <xf numFmtId="0" fontId="42" fillId="0" borderId="0" xfId="0" applyFont="1" applyFill="1" applyBorder="1"/>
    <xf numFmtId="166" fontId="43" fillId="0" borderId="0" xfId="0" applyNumberFormat="1" applyFont="1" applyFill="1" applyBorder="1" applyAlignment="1">
      <alignment horizontal="left"/>
    </xf>
    <xf numFmtId="0" fontId="42" fillId="0" borderId="3" xfId="0" applyFont="1" applyFill="1" applyBorder="1" applyAlignment="1">
      <alignment wrapText="1"/>
    </xf>
    <xf numFmtId="0" fontId="42" fillId="0" borderId="3" xfId="0" applyFont="1" applyBorder="1"/>
    <xf numFmtId="0" fontId="7" fillId="0" borderId="3" xfId="0" applyFont="1" applyBorder="1"/>
    <xf numFmtId="16" fontId="42" fillId="0" borderId="0" xfId="0" applyNumberFormat="1" applyFont="1" applyAlignment="1">
      <alignment horizontal="left"/>
    </xf>
    <xf numFmtId="0" fontId="44" fillId="0" borderId="0" xfId="0" applyFont="1"/>
    <xf numFmtId="0" fontId="46" fillId="0" borderId="0" xfId="0" applyFont="1"/>
    <xf numFmtId="0" fontId="47" fillId="0" borderId="0" xfId="0" applyFont="1"/>
    <xf numFmtId="0" fontId="47" fillId="0" borderId="3" xfId="0" applyFont="1" applyBorder="1"/>
    <xf numFmtId="0" fontId="48" fillId="0" borderId="0" xfId="0" applyFont="1"/>
    <xf numFmtId="164" fontId="29" fillId="13" borderId="1" xfId="0" applyNumberFormat="1" applyFont="1" applyFill="1" applyBorder="1" applyAlignment="1">
      <alignment horizontal="center"/>
    </xf>
    <xf numFmtId="49" fontId="10" fillId="6" borderId="22" xfId="0" applyNumberFormat="1" applyFont="1" applyFill="1" applyBorder="1" applyAlignment="1">
      <alignment horizontal="center"/>
    </xf>
    <xf numFmtId="49" fontId="10" fillId="6" borderId="20" xfId="0" applyNumberFormat="1" applyFont="1" applyFill="1" applyBorder="1" applyAlignment="1">
      <alignment horizontal="center"/>
    </xf>
    <xf numFmtId="49" fontId="10" fillId="6" borderId="21" xfId="0" applyNumberFormat="1" applyFont="1" applyFill="1" applyBorder="1" applyAlignment="1">
      <alignment horizontal="center"/>
    </xf>
    <xf numFmtId="49" fontId="10" fillId="6" borderId="19" xfId="0" applyNumberFormat="1" applyFont="1" applyFill="1" applyBorder="1" applyAlignment="1">
      <alignment horizontal="center"/>
    </xf>
    <xf numFmtId="0" fontId="10" fillId="4" borderId="0" xfId="0" applyFont="1" applyFill="1" applyBorder="1" applyAlignment="1">
      <alignment horizontal="right"/>
    </xf>
    <xf numFmtId="0" fontId="19" fillId="0" borderId="16" xfId="0" applyFont="1" applyFill="1" applyBorder="1" applyAlignment="1">
      <alignment horizontal="center"/>
    </xf>
    <xf numFmtId="0" fontId="19" fillId="0" borderId="17" xfId="0" applyFont="1" applyFill="1" applyBorder="1" applyAlignment="1">
      <alignment horizontal="center"/>
    </xf>
    <xf numFmtId="0" fontId="19" fillId="0" borderId="18" xfId="0" applyFont="1" applyFill="1" applyBorder="1" applyAlignment="1">
      <alignment horizontal="center"/>
    </xf>
    <xf numFmtId="0" fontId="21" fillId="4" borderId="12" xfId="0" applyFont="1" applyFill="1" applyBorder="1" applyAlignment="1">
      <alignment horizontal="center"/>
    </xf>
    <xf numFmtId="0" fontId="24" fillId="0" borderId="12" xfId="0" applyFont="1" applyBorder="1" applyAlignment="1">
      <alignment horizontal="center"/>
    </xf>
    <xf numFmtId="165" fontId="15" fillId="5" borderId="13" xfId="0" applyNumberFormat="1" applyFont="1" applyFill="1" applyBorder="1" applyAlignment="1">
      <alignment horizontal="center" vertical="center"/>
    </xf>
    <xf numFmtId="165" fontId="15" fillId="5" borderId="14" xfId="0" applyNumberFormat="1" applyFont="1" applyFill="1" applyBorder="1" applyAlignment="1">
      <alignment horizontal="center" vertical="center"/>
    </xf>
    <xf numFmtId="165" fontId="15" fillId="5" borderId="15" xfId="0" applyNumberFormat="1" applyFont="1" applyFill="1" applyBorder="1" applyAlignment="1">
      <alignment horizontal="center" vertical="center"/>
    </xf>
    <xf numFmtId="0" fontId="17" fillId="0" borderId="0" xfId="0" applyFont="1" applyAlignment="1">
      <alignment horizontal="center" vertical="center"/>
    </xf>
    <xf numFmtId="49" fontId="0" fillId="6" borderId="20" xfId="0" applyNumberFormat="1" applyFill="1" applyBorder="1" applyAlignment="1">
      <alignment horizontal="center"/>
    </xf>
    <xf numFmtId="49" fontId="0" fillId="6" borderId="21" xfId="0" applyNumberFormat="1" applyFill="1" applyBorder="1" applyAlignment="1">
      <alignment horizontal="center"/>
    </xf>
    <xf numFmtId="164" fontId="10" fillId="6" borderId="22" xfId="0" applyNumberFormat="1" applyFont="1" applyFill="1" applyBorder="1" applyAlignment="1">
      <alignment horizontal="center"/>
    </xf>
    <xf numFmtId="0" fontId="10" fillId="6" borderId="20" xfId="0" applyFont="1" applyFill="1" applyBorder="1" applyAlignment="1">
      <alignment horizontal="center"/>
    </xf>
    <xf numFmtId="0" fontId="10" fillId="6" borderId="21" xfId="0" applyFont="1" applyFill="1" applyBorder="1" applyAlignment="1">
      <alignment horizontal="center"/>
    </xf>
    <xf numFmtId="0" fontId="25" fillId="0" borderId="0" xfId="0" applyFont="1" applyFill="1" applyAlignment="1">
      <alignment horizontal="center" vertical="center" wrapText="1"/>
    </xf>
    <xf numFmtId="165" fontId="14" fillId="5" borderId="13" xfId="0" applyNumberFormat="1" applyFont="1" applyFill="1" applyBorder="1" applyAlignment="1">
      <alignment horizontal="center" vertical="center"/>
    </xf>
    <xf numFmtId="165" fontId="14" fillId="5" borderId="14" xfId="0" applyNumberFormat="1" applyFont="1" applyFill="1" applyBorder="1" applyAlignment="1">
      <alignment horizontal="center" vertical="center"/>
    </xf>
    <xf numFmtId="165" fontId="14" fillId="5" borderId="15" xfId="0" applyNumberFormat="1" applyFont="1" applyFill="1" applyBorder="1" applyAlignment="1">
      <alignment horizontal="center" vertical="center"/>
    </xf>
    <xf numFmtId="0" fontId="16" fillId="0" borderId="0" xfId="0" applyFont="1" applyAlignment="1">
      <alignment horizontal="center" vertical="center"/>
    </xf>
    <xf numFmtId="164" fontId="10" fillId="11" borderId="19" xfId="0" applyNumberFormat="1" applyFont="1" applyFill="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66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35</xdr:col>
      <xdr:colOff>283028</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editAs="oneCell">
    <xdr:from>
      <xdr:col>33</xdr:col>
      <xdr:colOff>342900</xdr:colOff>
      <xdr:row>4</xdr:row>
      <xdr:rowOff>9525</xdr:rowOff>
    </xdr:from>
    <xdr:to>
      <xdr:col>34</xdr:col>
      <xdr:colOff>853810</xdr:colOff>
      <xdr:row>6</xdr:row>
      <xdr:rowOff>132570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3725" y="790575"/>
          <a:ext cx="1100099" cy="717677"/>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46"/>
  <sheetViews>
    <sheetView showGridLines="0" tabSelected="1" view="pageLayout" topLeftCell="A13" zoomScale="140" zoomScaleNormal="100" zoomScalePageLayoutView="140" workbookViewId="0">
      <selection activeCell="AH10" sqref="AH10"/>
    </sheetView>
  </sheetViews>
  <sheetFormatPr defaultColWidth="8.28515625" defaultRowHeight="12.75" x14ac:dyDescent="0.2"/>
  <cols>
    <col min="1" max="1" width="3" customWidth="1"/>
    <col min="2" max="2" width="2.85546875" customWidth="1"/>
    <col min="3" max="32" width="3" customWidth="1"/>
    <col min="33" max="33" width="1.28515625" customWidth="1"/>
    <col min="34" max="34" width="8.85546875" customWidth="1"/>
    <col min="35" max="35" width="19.7109375" customWidth="1"/>
    <col min="36" max="36" width="37.140625" customWidth="1"/>
  </cols>
  <sheetData>
    <row r="1" spans="1:37" ht="23.25" customHeight="1" x14ac:dyDescent="0.2">
      <c r="A1" s="24" t="s">
        <v>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7" x14ac:dyDescent="0.2">
      <c r="A2" s="18" t="s">
        <v>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116" t="s">
        <v>7</v>
      </c>
      <c r="AJ2" s="116"/>
    </row>
    <row r="3" spans="1:37" x14ac:dyDescent="0.2">
      <c r="A3" s="120" t="s">
        <v>1</v>
      </c>
      <c r="B3" s="120"/>
      <c r="C3" s="120"/>
      <c r="D3" s="9"/>
      <c r="E3" s="120" t="s">
        <v>0</v>
      </c>
      <c r="F3" s="120"/>
      <c r="G3" s="120"/>
      <c r="H3" s="6"/>
      <c r="I3" s="26" t="s">
        <v>2</v>
      </c>
      <c r="J3" s="25"/>
      <c r="K3" s="6"/>
      <c r="L3" s="6"/>
      <c r="M3" s="6"/>
      <c r="N3" s="6"/>
      <c r="O3" s="6"/>
      <c r="P3" s="6"/>
      <c r="Q3" s="6"/>
      <c r="R3" s="6"/>
      <c r="S3" s="6"/>
      <c r="T3" s="10"/>
      <c r="U3" s="6"/>
      <c r="V3" s="6"/>
      <c r="W3" s="6"/>
      <c r="X3" s="6"/>
      <c r="Y3" s="6"/>
      <c r="Z3" s="6"/>
      <c r="AA3" s="6"/>
      <c r="AB3" s="6"/>
      <c r="AC3" s="6"/>
      <c r="AD3" s="6"/>
      <c r="AE3" s="6"/>
      <c r="AF3" s="6"/>
      <c r="AG3" s="6"/>
      <c r="AH3" s="6"/>
      <c r="AI3" s="6"/>
      <c r="AJ3" s="6"/>
    </row>
    <row r="4" spans="1:37" x14ac:dyDescent="0.2">
      <c r="A4" s="117">
        <v>2020</v>
      </c>
      <c r="B4" s="118"/>
      <c r="C4" s="119"/>
      <c r="D4" s="9"/>
      <c r="E4" s="117">
        <v>7</v>
      </c>
      <c r="F4" s="118"/>
      <c r="G4" s="119"/>
      <c r="H4" s="6"/>
      <c r="I4" s="117">
        <v>1</v>
      </c>
      <c r="J4" s="118"/>
      <c r="K4" s="119"/>
      <c r="L4" s="11" t="s">
        <v>3</v>
      </c>
      <c r="M4" s="6"/>
      <c r="N4" s="6"/>
      <c r="O4" s="6"/>
      <c r="P4" s="6"/>
      <c r="Q4" s="6"/>
      <c r="R4" s="6"/>
      <c r="S4" s="6"/>
      <c r="T4" s="10"/>
      <c r="U4" s="6"/>
      <c r="V4" s="6"/>
      <c r="W4" s="6"/>
      <c r="X4" s="6"/>
      <c r="Y4" s="6"/>
      <c r="Z4" s="6"/>
      <c r="AA4" s="6"/>
      <c r="AB4" s="6"/>
      <c r="AC4" s="6"/>
      <c r="AD4" s="6"/>
      <c r="AE4" s="6"/>
      <c r="AF4" s="6"/>
      <c r="AG4" s="6"/>
      <c r="AH4" s="6"/>
      <c r="AI4" s="6"/>
      <c r="AJ4" s="6"/>
    </row>
    <row r="5" spans="1:37"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7" ht="34.5" customHeight="1" x14ac:dyDescent="0.3">
      <c r="A6" s="131" t="s">
        <v>23</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G6" s="1"/>
      <c r="AH6" s="1"/>
      <c r="AI6" s="4"/>
      <c r="AJ6" s="1"/>
    </row>
    <row r="7" spans="1:37" ht="39.75" x14ac:dyDescent="0.3">
      <c r="I7" s="125" t="str">
        <f>year&amp;"-"&amp;(year+1)</f>
        <v>2020-2021</v>
      </c>
      <c r="J7" s="125"/>
      <c r="K7" s="125"/>
      <c r="L7" s="125"/>
      <c r="M7" s="125"/>
      <c r="N7" s="125"/>
      <c r="O7" s="125"/>
      <c r="P7" s="125"/>
      <c r="Q7" s="125"/>
      <c r="R7" s="125"/>
      <c r="S7" s="125"/>
      <c r="T7" s="125"/>
      <c r="U7" s="125"/>
      <c r="V7" s="125"/>
      <c r="W7" s="125"/>
      <c r="AG7" s="121" t="s">
        <v>8</v>
      </c>
      <c r="AH7" s="121"/>
      <c r="AI7" s="121"/>
      <c r="AJ7" s="121"/>
    </row>
    <row r="8" spans="1:37" ht="15.75" customHeight="1" x14ac:dyDescent="0.25">
      <c r="A8" s="122">
        <f>DATE(year,month,1)</f>
        <v>44013</v>
      </c>
      <c r="B8" s="123"/>
      <c r="C8" s="123"/>
      <c r="D8" s="123"/>
      <c r="E8" s="123"/>
      <c r="F8" s="123"/>
      <c r="G8" s="124"/>
      <c r="H8" s="5"/>
      <c r="I8" s="135" t="s">
        <v>4</v>
      </c>
      <c r="J8" s="135"/>
      <c r="K8" s="135"/>
      <c r="L8" s="135"/>
      <c r="M8" s="135"/>
      <c r="N8" s="135"/>
      <c r="O8" s="135"/>
      <c r="P8" s="135"/>
      <c r="Q8" s="135"/>
      <c r="R8" s="135"/>
      <c r="S8" s="135"/>
      <c r="T8" s="135"/>
      <c r="U8" s="135"/>
      <c r="V8" s="135"/>
      <c r="W8" s="135"/>
      <c r="Y8" s="132">
        <f>DATE(YEAR(A8+35),MONTH(A8+35),1)</f>
        <v>44044</v>
      </c>
      <c r="Z8" s="133"/>
      <c r="AA8" s="133"/>
      <c r="AB8" s="133"/>
      <c r="AC8" s="133"/>
      <c r="AD8" s="133"/>
      <c r="AE8" s="134"/>
      <c r="AG8" s="49"/>
      <c r="AH8" s="92" t="s">
        <v>28</v>
      </c>
      <c r="AI8" s="92" t="s">
        <v>20</v>
      </c>
      <c r="AJ8" s="93"/>
    </row>
    <row r="9" spans="1:37" ht="12.75" customHeight="1" x14ac:dyDescent="0.25">
      <c r="A9" s="19" t="str">
        <f>CHOOSE(1+MOD(startday+1-2,7),"Su","M","Tu","W","Th","F","Sa")</f>
        <v>Su</v>
      </c>
      <c r="B9" s="20" t="str">
        <f>CHOOSE(1+MOD(startday+2-2,7),"Su","M","Tu","W","Th","F","Sa")</f>
        <v>M</v>
      </c>
      <c r="C9" s="20" t="str">
        <f>CHOOSE(1+MOD(startday+3-2,7),"Su","M","Tu","W","Th","F","Sa")</f>
        <v>Tu</v>
      </c>
      <c r="D9" s="20" t="str">
        <f>CHOOSE(1+MOD(startday+4-2,7),"Su","M","Tu","W","Th","F","Sa")</f>
        <v>W</v>
      </c>
      <c r="E9" s="20" t="str">
        <f>CHOOSE(1+MOD(startday+5-2,7),"Su","M","Tu","W","Th","F","Sa")</f>
        <v>Th</v>
      </c>
      <c r="F9" s="20" t="str">
        <f>CHOOSE(1+MOD(startday+6-2,7),"Su","M","Tu","W","Th","F","Sa")</f>
        <v>F</v>
      </c>
      <c r="G9" s="21" t="str">
        <f>CHOOSE(1+MOD(startday+7-2,7),"Su","M","Tu","W","Th","F","Sa")</f>
        <v>Sa</v>
      </c>
      <c r="H9" s="2"/>
      <c r="I9" s="135"/>
      <c r="J9" s="135"/>
      <c r="K9" s="135"/>
      <c r="L9" s="135"/>
      <c r="M9" s="135"/>
      <c r="N9" s="135"/>
      <c r="O9" s="135"/>
      <c r="P9" s="135"/>
      <c r="Q9" s="135"/>
      <c r="R9" s="135"/>
      <c r="S9" s="135"/>
      <c r="T9" s="135"/>
      <c r="U9" s="135"/>
      <c r="V9" s="135"/>
      <c r="W9" s="135"/>
      <c r="Y9" s="19" t="str">
        <f>CHOOSE(1+MOD(startday+1-2,7),"Su","M","Tu","W","Th","F","Sa")</f>
        <v>Su</v>
      </c>
      <c r="Z9" s="20" t="str">
        <f>CHOOSE(1+MOD(startday+2-2,7),"Su","M","Tu","W","Th","F","Sa")</f>
        <v>M</v>
      </c>
      <c r="AA9" s="20" t="str">
        <f>CHOOSE(1+MOD(startday+3-2,7),"Su","M","Tu","W","Th","F","Sa")</f>
        <v>Tu</v>
      </c>
      <c r="AB9" s="20" t="str">
        <f>CHOOSE(1+MOD(startday+4-2,7),"Su","M","Tu","W","Th","F","Sa")</f>
        <v>W</v>
      </c>
      <c r="AC9" s="20" t="str">
        <f>CHOOSE(1+MOD(startday+5-2,7),"Su","M","Tu","W","Th","F","Sa")</f>
        <v>Th</v>
      </c>
      <c r="AD9" s="20" t="str">
        <f>CHOOSE(1+MOD(startday+6-2,7),"Su","M","Tu","W","Th","F","Sa")</f>
        <v>F</v>
      </c>
      <c r="AE9" s="21" t="str">
        <f>CHOOSE(1+MOD(startday+7-2,7),"Su","M","Tu","W","Th","F","Sa")</f>
        <v>Sa</v>
      </c>
      <c r="AG9" s="50"/>
      <c r="AH9" s="94" t="s">
        <v>29</v>
      </c>
      <c r="AI9" s="95"/>
      <c r="AJ9" s="96"/>
      <c r="AK9" s="29"/>
    </row>
    <row r="10" spans="1:37" ht="15" x14ac:dyDescent="0.25">
      <c r="A10" s="12" t="str">
        <f>IF(WEEKDAY(A8,1)=startday,A8,"")</f>
        <v/>
      </c>
      <c r="B10" s="13" t="str">
        <f>IF(A10="",IF(WEEKDAY(A8,1)=MOD(startday,7)+1,A8,""),A10+1)</f>
        <v/>
      </c>
      <c r="C10" s="13" t="str">
        <f>IF(B10="",IF(WEEKDAY(A8,1)=MOD(startday+1,7)+1,A8,""),B10+1)</f>
        <v/>
      </c>
      <c r="D10" s="13">
        <f>IF(C10="",IF(WEEKDAY(A8,1)=MOD(startday+2,7)+1,A8,""),C10+1)</f>
        <v>44013</v>
      </c>
      <c r="E10" s="13">
        <f>IF(D10="",IF(WEEKDAY(A8,1)=MOD(startday+3,7)+1,A8,""),D10+1)</f>
        <v>44014</v>
      </c>
      <c r="F10" s="13">
        <f>IF(E10="",IF(WEEKDAY(A8,1)=MOD(startday+4,7)+1,A8,""),E10+1)</f>
        <v>44015</v>
      </c>
      <c r="G10" s="14">
        <f>IF(F10="",IF(WEEKDAY(A8,1)=MOD(startday+5,7)+1,A8,""),F10+1)</f>
        <v>44016</v>
      </c>
      <c r="H10" s="2"/>
      <c r="I10" s="31" t="s">
        <v>9</v>
      </c>
      <c r="J10" s="36"/>
      <c r="K10" s="36"/>
      <c r="L10" s="36"/>
      <c r="M10" s="36"/>
      <c r="N10" s="36"/>
      <c r="O10" s="36"/>
      <c r="P10" s="36"/>
      <c r="Q10" s="36"/>
      <c r="R10" s="36"/>
      <c r="S10" s="36"/>
      <c r="T10" s="36"/>
      <c r="U10" s="36"/>
      <c r="V10" s="36"/>
      <c r="W10" s="36"/>
      <c r="Y10" s="12" t="str">
        <f>IF(WEEKDAY(Y8,1)=startday,Y8,"")</f>
        <v/>
      </c>
      <c r="Z10" s="13" t="str">
        <f>IF(Y10="",IF(WEEKDAY(Y8,1)=MOD(startday,7)+1,Y8,""),Y10+1)</f>
        <v/>
      </c>
      <c r="AA10" s="13" t="str">
        <f>IF(Z10="",IF(WEEKDAY(Y8,1)=MOD(startday+1,7)+1,Y8,""),Z10+1)</f>
        <v/>
      </c>
      <c r="AB10" s="13" t="str">
        <f>IF(AA10="",IF(WEEKDAY(Y8,1)=MOD(startday+2,7)+1,Y8,""),AA10+1)</f>
        <v/>
      </c>
      <c r="AC10" s="13" t="str">
        <f>IF(AB10="",IF(WEEKDAY(Y8,1)=MOD(startday+3,7)+1,Y8,""),AB10+1)</f>
        <v/>
      </c>
      <c r="AD10" s="13" t="str">
        <f>IF(AC10="",IF(WEEKDAY(Y8,1)=MOD(startday+4,7)+1,Y8,""),AC10+1)</f>
        <v/>
      </c>
      <c r="AE10" s="14">
        <f>IF(AD10="",IF(WEEKDAY(Y8,1)=MOD(startday+5,7)+1,Y8,""),AD10+1)</f>
        <v>44044</v>
      </c>
      <c r="AG10" s="50"/>
      <c r="AH10" s="97" t="s">
        <v>25</v>
      </c>
      <c r="AI10" s="98"/>
      <c r="AJ10" s="96"/>
    </row>
    <row r="11" spans="1:37" ht="15" x14ac:dyDescent="0.25">
      <c r="A11" s="12">
        <f>IF(G10="","",IF(MONTH(G10+1)&lt;&gt;MONTH(G10),"",G10+1))</f>
        <v>44017</v>
      </c>
      <c r="B11" s="13">
        <f>IF(A11="","",IF(MONTH(A11+1)&lt;&gt;MONTH(A11),"",A11+1))</f>
        <v>44018</v>
      </c>
      <c r="C11" s="13">
        <f t="shared" ref="C11:G14" si="0">IF(B11="","",IF(MONTH(B11+1)&lt;&gt;MONTH(B11),"",B11+1))</f>
        <v>44019</v>
      </c>
      <c r="D11" s="13">
        <f>IF(C11="","",IF(MONTH(C11+1)&lt;&gt;MONTH(C11),"",C11+1))</f>
        <v>44020</v>
      </c>
      <c r="E11" s="13">
        <f t="shared" si="0"/>
        <v>44021</v>
      </c>
      <c r="F11" s="13">
        <f t="shared" si="0"/>
        <v>44022</v>
      </c>
      <c r="G11" s="14">
        <f t="shared" si="0"/>
        <v>44023</v>
      </c>
      <c r="H11" s="2"/>
      <c r="I11" s="36" t="s">
        <v>13</v>
      </c>
      <c r="J11" s="36"/>
      <c r="K11" s="36"/>
      <c r="L11" s="36"/>
      <c r="M11" s="36"/>
      <c r="N11" s="36"/>
      <c r="O11" s="36"/>
      <c r="P11" s="36"/>
      <c r="Q11" s="36"/>
      <c r="R11" s="36"/>
      <c r="S11" s="36"/>
      <c r="T11" s="36"/>
      <c r="U11" s="36"/>
      <c r="V11" s="36"/>
      <c r="W11" s="36"/>
      <c r="Y11" s="12">
        <f>IF(AE10="","",IF(MONTH(AE10+1)&lt;&gt;MONTH(AE10),"",AE10+1))</f>
        <v>44045</v>
      </c>
      <c r="Z11" s="13">
        <f>IF(Y11="","",IF(MONTH(Y11+1)&lt;&gt;MONTH(Y11),"",Y11+1))</f>
        <v>44046</v>
      </c>
      <c r="AA11" s="13">
        <f t="shared" ref="AA11:AA16" si="1">IF(Z11="","",IF(MONTH(Z11+1)&lt;&gt;MONTH(Z11),"",Z11+1))</f>
        <v>44047</v>
      </c>
      <c r="AB11" s="13">
        <f>IF(AA11="","",IF(MONTH(AA11+1)&lt;&gt;MONTH(AA11),"",AA11+1))</f>
        <v>44048</v>
      </c>
      <c r="AC11" s="13">
        <f t="shared" ref="AC11:AC16" si="2">IF(AB11="","",IF(MONTH(AB11+1)&lt;&gt;MONTH(AB11),"",AB11+1))</f>
        <v>44049</v>
      </c>
      <c r="AD11" s="13">
        <f t="shared" ref="AD11:AD16" si="3">IF(AC11="","",IF(MONTH(AC11+1)&lt;&gt;MONTH(AC11),"",AC11+1))</f>
        <v>44050</v>
      </c>
      <c r="AE11" s="14">
        <f t="shared" ref="AE11:AE16" si="4">IF(AD11="","",IF(MONTH(AD11+1)&lt;&gt;MONTH(AD11),"",AD11+1))</f>
        <v>44051</v>
      </c>
      <c r="AG11" s="50"/>
      <c r="AH11" s="99" t="s">
        <v>30</v>
      </c>
      <c r="AI11" s="100"/>
      <c r="AJ11" s="93"/>
    </row>
    <row r="12" spans="1:37" ht="15" x14ac:dyDescent="0.25">
      <c r="A12" s="12">
        <v>12</v>
      </c>
      <c r="B12" s="13">
        <f t="shared" ref="B12:B14" si="5">IF(A12="","",IF(MONTH(A12+1)&lt;&gt;MONTH(A12),"",A12+1))</f>
        <v>13</v>
      </c>
      <c r="C12" s="13">
        <f t="shared" si="0"/>
        <v>14</v>
      </c>
      <c r="D12" s="13">
        <f t="shared" ref="D12:D14" si="6">IF(C12="","",IF(MONTH(C12+1)&lt;&gt;MONTH(C12),"",C12+1))</f>
        <v>15</v>
      </c>
      <c r="E12" s="13">
        <f t="shared" si="0"/>
        <v>16</v>
      </c>
      <c r="F12" s="13">
        <f t="shared" si="0"/>
        <v>17</v>
      </c>
      <c r="G12" s="14">
        <f t="shared" si="0"/>
        <v>18</v>
      </c>
      <c r="H12" s="2"/>
      <c r="I12" s="36"/>
      <c r="J12" s="36"/>
      <c r="K12" s="36"/>
      <c r="L12" s="36"/>
      <c r="M12" s="36"/>
      <c r="N12" s="36"/>
      <c r="O12" s="36"/>
      <c r="P12" s="36"/>
      <c r="Q12" s="36"/>
      <c r="R12" s="36"/>
      <c r="S12" s="36"/>
      <c r="T12" s="36"/>
      <c r="U12" s="36"/>
      <c r="V12" s="36"/>
      <c r="W12" s="36"/>
      <c r="Y12" s="12">
        <v>9</v>
      </c>
      <c r="Z12" s="13">
        <f t="shared" ref="Z12:Z15" si="7">IF(Y12="","",IF(MONTH(Y12+1)&lt;&gt;MONTH(Y12),"",Y12+1))</f>
        <v>10</v>
      </c>
      <c r="AA12" s="13">
        <v>11</v>
      </c>
      <c r="AB12" s="13">
        <v>12</v>
      </c>
      <c r="AC12" s="13">
        <v>13</v>
      </c>
      <c r="AD12" s="13">
        <v>14</v>
      </c>
      <c r="AE12" s="14">
        <v>15</v>
      </c>
      <c r="AG12" s="50"/>
      <c r="AH12" s="101" t="s">
        <v>15</v>
      </c>
      <c r="AI12" s="100" t="s">
        <v>26</v>
      </c>
      <c r="AJ12" s="93"/>
    </row>
    <row r="13" spans="1:37" ht="15" x14ac:dyDescent="0.25">
      <c r="A13" s="12">
        <f t="shared" ref="A13:A14" si="8">IF(G12="","",IF(MONTH(G12+1)&lt;&gt;MONTH(G12),"",G12+1))</f>
        <v>19</v>
      </c>
      <c r="B13" s="13">
        <f t="shared" si="5"/>
        <v>20</v>
      </c>
      <c r="C13" s="13">
        <f t="shared" si="0"/>
        <v>21</v>
      </c>
      <c r="D13" s="13">
        <f t="shared" si="6"/>
        <v>22</v>
      </c>
      <c r="E13" s="13">
        <f t="shared" si="0"/>
        <v>23</v>
      </c>
      <c r="F13" s="13">
        <f t="shared" si="0"/>
        <v>24</v>
      </c>
      <c r="G13" s="14">
        <f t="shared" si="0"/>
        <v>25</v>
      </c>
      <c r="H13" s="2"/>
      <c r="I13" s="36" t="s">
        <v>24</v>
      </c>
      <c r="J13" s="36"/>
      <c r="K13" s="36"/>
      <c r="L13" s="36"/>
      <c r="M13" s="36"/>
      <c r="N13" s="31"/>
      <c r="O13" s="2"/>
      <c r="P13" s="36"/>
      <c r="Q13" s="36"/>
      <c r="R13" s="36"/>
      <c r="S13" s="36"/>
      <c r="T13" s="36"/>
      <c r="U13" s="36"/>
      <c r="V13" s="36"/>
      <c r="W13" s="36"/>
      <c r="Y13" s="12">
        <f t="shared" ref="Y13:Y15" si="9">IF(AE12="","",IF(MONTH(AE12+1)&lt;&gt;MONTH(AE12),"",AE12+1))</f>
        <v>16</v>
      </c>
      <c r="Z13" s="27">
        <f t="shared" si="7"/>
        <v>17</v>
      </c>
      <c r="AA13" s="13">
        <f t="shared" si="1"/>
        <v>18</v>
      </c>
      <c r="AB13" s="13">
        <f t="shared" ref="AB13:AB16" si="10">IF(AA13="","",IF(MONTH(AA13+1)&lt;&gt;MONTH(AA13),"",AA13+1))</f>
        <v>19</v>
      </c>
      <c r="AC13" s="13">
        <f t="shared" si="2"/>
        <v>20</v>
      </c>
      <c r="AD13" s="13">
        <f t="shared" si="3"/>
        <v>21</v>
      </c>
      <c r="AE13" s="14">
        <f t="shared" si="4"/>
        <v>22</v>
      </c>
      <c r="AG13" s="50"/>
      <c r="AH13" s="101" t="s">
        <v>44</v>
      </c>
      <c r="AI13" s="95"/>
      <c r="AJ13" s="102"/>
    </row>
    <row r="14" spans="1:37" ht="15" x14ac:dyDescent="0.25">
      <c r="A14" s="12">
        <f t="shared" si="8"/>
        <v>26</v>
      </c>
      <c r="B14" s="13">
        <f t="shared" si="5"/>
        <v>27</v>
      </c>
      <c r="C14" s="13">
        <f t="shared" si="0"/>
        <v>28</v>
      </c>
      <c r="D14" s="13">
        <f t="shared" si="6"/>
        <v>29</v>
      </c>
      <c r="E14" s="13">
        <f t="shared" si="0"/>
        <v>30</v>
      </c>
      <c r="F14" s="13">
        <f t="shared" si="0"/>
        <v>31</v>
      </c>
      <c r="G14" s="14" t="str">
        <f t="shared" si="0"/>
        <v/>
      </c>
      <c r="H14" s="2"/>
      <c r="I14" s="36" t="s">
        <v>50</v>
      </c>
      <c r="J14" s="36"/>
      <c r="K14" s="36"/>
      <c r="L14" s="36"/>
      <c r="M14" s="36"/>
      <c r="N14" s="36"/>
      <c r="O14" s="2"/>
      <c r="P14" s="36"/>
      <c r="Q14" s="36"/>
      <c r="R14" s="36"/>
      <c r="S14" s="36"/>
      <c r="T14" s="36"/>
      <c r="U14" s="36"/>
      <c r="V14" s="36"/>
      <c r="W14" s="36"/>
      <c r="Y14" s="12">
        <f t="shared" si="9"/>
        <v>23</v>
      </c>
      <c r="Z14" s="91">
        <f t="shared" si="7"/>
        <v>24</v>
      </c>
      <c r="AA14" s="13">
        <f t="shared" si="1"/>
        <v>25</v>
      </c>
      <c r="AB14" s="13">
        <f t="shared" si="10"/>
        <v>26</v>
      </c>
      <c r="AC14" s="13">
        <f t="shared" si="2"/>
        <v>27</v>
      </c>
      <c r="AD14" s="13">
        <f t="shared" si="3"/>
        <v>28</v>
      </c>
      <c r="AE14" s="14">
        <f t="shared" si="4"/>
        <v>29</v>
      </c>
      <c r="AG14" s="50"/>
      <c r="AH14" s="92" t="s">
        <v>31</v>
      </c>
      <c r="AI14" s="100"/>
      <c r="AJ14" s="103"/>
    </row>
    <row r="15" spans="1:37" ht="15" x14ac:dyDescent="0.25">
      <c r="A15" s="12" t="str">
        <f t="shared" ref="A15:A16" si="11">IF(G14="","",IF(MONTH(G14+1)&lt;&gt;MONTH(G14),"",G14+1))</f>
        <v/>
      </c>
      <c r="B15" s="13" t="str">
        <f t="shared" ref="B15:G16" si="12">IF(A15="","",IF(MONTH(A15+1)&lt;&gt;MONTH(A15),"",A15+1))</f>
        <v/>
      </c>
      <c r="C15" s="13" t="str">
        <f t="shared" si="12"/>
        <v/>
      </c>
      <c r="D15" s="13" t="str">
        <f t="shared" si="12"/>
        <v/>
      </c>
      <c r="E15" s="13" t="str">
        <f t="shared" si="12"/>
        <v/>
      </c>
      <c r="F15" s="13" t="str">
        <f t="shared" si="12"/>
        <v/>
      </c>
      <c r="G15" s="14" t="str">
        <f t="shared" si="12"/>
        <v/>
      </c>
      <c r="H15" s="2"/>
      <c r="I15" s="47" t="s">
        <v>12</v>
      </c>
      <c r="J15" s="47"/>
      <c r="K15" s="47"/>
      <c r="L15" s="47"/>
      <c r="M15" s="47"/>
      <c r="N15" s="47"/>
      <c r="O15" s="47"/>
      <c r="P15" s="47"/>
      <c r="Q15" s="46"/>
      <c r="R15" s="46"/>
      <c r="S15" s="46"/>
      <c r="T15" s="46"/>
      <c r="U15" s="46"/>
      <c r="V15" s="46"/>
      <c r="W15" s="46"/>
      <c r="X15" s="46"/>
      <c r="Y15" s="15">
        <f t="shared" si="9"/>
        <v>30</v>
      </c>
      <c r="Z15" s="16">
        <f t="shared" si="7"/>
        <v>31</v>
      </c>
      <c r="AA15" s="27" t="str">
        <f t="shared" si="1"/>
        <v/>
      </c>
      <c r="AB15" s="27" t="str">
        <f t="shared" si="10"/>
        <v/>
      </c>
      <c r="AC15" s="27" t="str">
        <f t="shared" si="2"/>
        <v/>
      </c>
      <c r="AD15" s="27" t="str">
        <f t="shared" si="3"/>
        <v/>
      </c>
      <c r="AE15" s="14" t="str">
        <f t="shared" si="4"/>
        <v/>
      </c>
      <c r="AG15" s="50"/>
      <c r="AH15" s="92" t="s">
        <v>32</v>
      </c>
      <c r="AI15" s="100"/>
      <c r="AJ15" s="93"/>
    </row>
    <row r="16" spans="1:37" ht="15" x14ac:dyDescent="0.25">
      <c r="A16" s="15" t="str">
        <f t="shared" si="11"/>
        <v/>
      </c>
      <c r="B16" s="16" t="str">
        <f t="shared" si="12"/>
        <v/>
      </c>
      <c r="C16" s="16" t="str">
        <f t="shared" si="12"/>
        <v/>
      </c>
      <c r="D16" s="16" t="str">
        <f t="shared" si="12"/>
        <v/>
      </c>
      <c r="E16" s="16" t="str">
        <f t="shared" si="12"/>
        <v/>
      </c>
      <c r="F16" s="16" t="str">
        <f t="shared" si="12"/>
        <v/>
      </c>
      <c r="G16" s="17" t="str">
        <f t="shared" si="12"/>
        <v/>
      </c>
      <c r="H16" s="2"/>
      <c r="I16" s="47" t="s">
        <v>27</v>
      </c>
      <c r="J16" s="47"/>
      <c r="K16" s="47"/>
      <c r="L16" s="47"/>
      <c r="M16" s="47"/>
      <c r="N16" s="47"/>
      <c r="O16" s="47"/>
      <c r="P16" s="47"/>
      <c r="Q16" s="46"/>
      <c r="R16" s="46"/>
      <c r="S16" s="46"/>
      <c r="T16" s="46"/>
      <c r="U16" s="46"/>
      <c r="V16" s="46"/>
      <c r="W16" s="46"/>
      <c r="X16" s="46"/>
      <c r="Y16" s="15" t="str">
        <f t="shared" ref="Y16" si="13">IF(AE15="","",IF(MONTH(AE15+1)&lt;&gt;MONTH(AE15),"",AE15+1))</f>
        <v/>
      </c>
      <c r="Z16" s="52" t="str">
        <f t="shared" ref="Z16" si="14">IF(Y16="","",IF(MONTH(Y16+1)&lt;&gt;MONTH(Y16),"",Y16+1))</f>
        <v/>
      </c>
      <c r="AA16" s="16" t="str">
        <f t="shared" si="1"/>
        <v/>
      </c>
      <c r="AB16" s="16" t="str">
        <f t="shared" si="10"/>
        <v/>
      </c>
      <c r="AC16" s="16" t="str">
        <f t="shared" si="2"/>
        <v/>
      </c>
      <c r="AD16" s="16" t="str">
        <f t="shared" si="3"/>
        <v/>
      </c>
      <c r="AE16" s="17" t="str">
        <f t="shared" si="4"/>
        <v/>
      </c>
      <c r="AG16" s="50"/>
      <c r="AH16" s="101" t="s">
        <v>43</v>
      </c>
      <c r="AI16" s="100"/>
      <c r="AJ16" s="93"/>
    </row>
    <row r="17" spans="1:37" ht="15" x14ac:dyDescent="0.25">
      <c r="AG17" s="50"/>
      <c r="AH17" s="92" t="s">
        <v>33</v>
      </c>
      <c r="AI17" s="100"/>
      <c r="AJ17" s="104"/>
    </row>
    <row r="18" spans="1:37" ht="15.75" customHeight="1" x14ac:dyDescent="0.25">
      <c r="A18" s="122">
        <f>DATE(YEAR(Y8+35),MONTH(Y8+35),1)</f>
        <v>44075</v>
      </c>
      <c r="B18" s="123"/>
      <c r="C18" s="123"/>
      <c r="D18" s="123"/>
      <c r="E18" s="123"/>
      <c r="F18" s="123"/>
      <c r="G18" s="124"/>
      <c r="H18" s="5"/>
      <c r="I18" s="122">
        <f>DATE(YEAR(A18+35),MONTH(A18+35),1)</f>
        <v>44105</v>
      </c>
      <c r="J18" s="123"/>
      <c r="K18" s="123"/>
      <c r="L18" s="123"/>
      <c r="M18" s="123"/>
      <c r="N18" s="123"/>
      <c r="O18" s="124"/>
      <c r="P18" s="5"/>
      <c r="Q18" s="122">
        <f>DATE(YEAR(I18+35),MONTH(I18+35),1)</f>
        <v>44136</v>
      </c>
      <c r="R18" s="123"/>
      <c r="S18" s="123"/>
      <c r="T18" s="123"/>
      <c r="U18" s="123"/>
      <c r="V18" s="123"/>
      <c r="W18" s="124"/>
      <c r="Y18" s="122">
        <f>DATE(YEAR(Q18+35),MONTH(Q18+35),1)</f>
        <v>44166</v>
      </c>
      <c r="Z18" s="123"/>
      <c r="AA18" s="123"/>
      <c r="AB18" s="123"/>
      <c r="AC18" s="123"/>
      <c r="AD18" s="123"/>
      <c r="AE18" s="124"/>
      <c r="AG18" s="50"/>
      <c r="AH18" s="95" t="s">
        <v>34</v>
      </c>
      <c r="AI18" s="95"/>
      <c r="AJ18" s="104"/>
    </row>
    <row r="19" spans="1:37" ht="15" x14ac:dyDescent="0.25">
      <c r="A19" s="19" t="str">
        <f>CHOOSE(1+MOD(startday+1-2,7),"Su","M","Tu","W","Th","F","Sa")</f>
        <v>Su</v>
      </c>
      <c r="B19" s="20" t="str">
        <f>CHOOSE(1+MOD(startday+2-2,7),"Su","M","Tu","W","Th","F","Sa")</f>
        <v>M</v>
      </c>
      <c r="C19" s="20" t="str">
        <f>CHOOSE(1+MOD(startday+3-2,7),"Su","M","Tu","W","Th","F","Sa")</f>
        <v>Tu</v>
      </c>
      <c r="D19" s="20" t="str">
        <f>CHOOSE(1+MOD(startday+4-2,7),"Su","M","Tu","W","Th","F","Sa")</f>
        <v>W</v>
      </c>
      <c r="E19" s="20" t="str">
        <f>CHOOSE(1+MOD(startday+5-2,7),"Su","M","Tu","W","Th","F","Sa")</f>
        <v>Th</v>
      </c>
      <c r="F19" s="20" t="str">
        <f>CHOOSE(1+MOD(startday+6-2,7),"Su","M","Tu","W","Th","F","Sa")</f>
        <v>F</v>
      </c>
      <c r="G19" s="21" t="str">
        <f>CHOOSE(1+MOD(startday+7-2,7),"Su","M","Tu","W","Th","F","Sa")</f>
        <v>Sa</v>
      </c>
      <c r="H19" s="22"/>
      <c r="I19" s="19" t="str">
        <f>CHOOSE(1+MOD(startday+1-2,7),"Su","M","Tu","W","Th","F","Sa")</f>
        <v>Su</v>
      </c>
      <c r="J19" s="20" t="str">
        <f>CHOOSE(1+MOD(startday+2-2,7),"Su","M","Tu","W","Th","F","Sa")</f>
        <v>M</v>
      </c>
      <c r="K19" s="20" t="str">
        <f>CHOOSE(1+MOD(startday+3-2,7),"Su","M","Tu","W","Th","F","Sa")</f>
        <v>Tu</v>
      </c>
      <c r="L19" s="20" t="str">
        <f>CHOOSE(1+MOD(startday+4-2,7),"Su","M","Tu","W","Th","F","Sa")</f>
        <v>W</v>
      </c>
      <c r="M19" s="20" t="str">
        <f>CHOOSE(1+MOD(startday+5-2,7),"Su","M","Tu","W","Th","F","Sa")</f>
        <v>Th</v>
      </c>
      <c r="N19" s="20" t="str">
        <f>CHOOSE(1+MOD(startday+6-2,7),"Su","M","Tu","W","Th","F","Sa")</f>
        <v>F</v>
      </c>
      <c r="O19" s="21" t="str">
        <f>CHOOSE(1+MOD(startday+7-2,7),"Su","M","Tu","W","Th","F","Sa")</f>
        <v>Sa</v>
      </c>
      <c r="P19" s="22"/>
      <c r="Q19" s="19" t="str">
        <f>CHOOSE(1+MOD(startday+1-2,7),"Su","M","Tu","W","Th","F","Sa")</f>
        <v>Su</v>
      </c>
      <c r="R19" s="20" t="str">
        <f>CHOOSE(1+MOD(startday+2-2,7),"Su","M","Tu","W","Th","F","Sa")</f>
        <v>M</v>
      </c>
      <c r="S19" s="20" t="str">
        <f>CHOOSE(1+MOD(startday+3-2,7),"Su","M","Tu","W","Th","F","Sa")</f>
        <v>Tu</v>
      </c>
      <c r="T19" s="20" t="str">
        <f>CHOOSE(1+MOD(startday+4-2,7),"Su","M","Tu","W","Th","F","Sa")</f>
        <v>W</v>
      </c>
      <c r="U19" s="20" t="str">
        <f>CHOOSE(1+MOD(startday+5-2,7),"Su","M","Tu","W","Th","F","Sa")</f>
        <v>Th</v>
      </c>
      <c r="V19" s="20" t="str">
        <f>CHOOSE(1+MOD(startday+6-2,7),"Su","M","Tu","W","Th","F","Sa")</f>
        <v>F</v>
      </c>
      <c r="W19" s="21" t="str">
        <f>CHOOSE(1+MOD(startday+7-2,7),"Su","M","Tu","W","Th","F","Sa")</f>
        <v>Sa</v>
      </c>
      <c r="X19" s="23"/>
      <c r="Y19" s="19" t="str">
        <f>CHOOSE(1+MOD(startday+1-2,7),"Su","M","Tu","W","Th","F","Sa")</f>
        <v>Su</v>
      </c>
      <c r="Z19" s="20" t="str">
        <f>CHOOSE(1+MOD(startday+2-2,7),"Su","M","Tu","W","Th","F","Sa")</f>
        <v>M</v>
      </c>
      <c r="AA19" s="20" t="str">
        <f>CHOOSE(1+MOD(startday+3-2,7),"Su","M","Tu","W","Th","F","Sa")</f>
        <v>Tu</v>
      </c>
      <c r="AB19" s="20" t="str">
        <f>CHOOSE(1+MOD(startday+4-2,7),"Su","M","Tu","W","Th","F","Sa")</f>
        <v>W</v>
      </c>
      <c r="AC19" s="20" t="str">
        <f>CHOOSE(1+MOD(startday+5-2,7),"Su","M","Tu","W","Th","F","Sa")</f>
        <v>Th</v>
      </c>
      <c r="AD19" s="20" t="str">
        <f>CHOOSE(1+MOD(startday+6-2,7),"Su","M","Tu","W","Th","F","Sa")</f>
        <v>F</v>
      </c>
      <c r="AE19" s="21" t="str">
        <f>CHOOSE(1+MOD(startday+7-2,7),"Su","M","Tu","W","Th","F","Sa")</f>
        <v>Sa</v>
      </c>
      <c r="AG19" s="50"/>
      <c r="AH19" s="101" t="s">
        <v>35</v>
      </c>
      <c r="AI19" s="100"/>
      <c r="AJ19" s="103"/>
    </row>
    <row r="20" spans="1:37" ht="15" x14ac:dyDescent="0.25">
      <c r="A20" s="12" t="str">
        <f>IF(WEEKDAY(A18,1)=startday,A18,"")</f>
        <v/>
      </c>
      <c r="B20" s="32" t="str">
        <f>IF(A20="",IF(WEEKDAY(A18,1)=MOD(startday,7)+1,A18,""),A20+1)</f>
        <v/>
      </c>
      <c r="C20" s="13">
        <f>IF(B20="",IF(WEEKDAY(A18,1)=MOD(startday+1,7)+1,A18,""),B20+1)</f>
        <v>44075</v>
      </c>
      <c r="D20" s="13">
        <f>IF(C20="",IF(WEEKDAY(A18,1)=MOD(startday+2,7)+1,A18,""),C20+1)</f>
        <v>44076</v>
      </c>
      <c r="E20" s="13">
        <f>IF(D20="",IF(WEEKDAY(A18,1)=MOD(startday+3,7)+1,A18,""),D20+1)</f>
        <v>44077</v>
      </c>
      <c r="F20" s="13">
        <f>IF(E20="",IF(WEEKDAY(A18,1)=MOD(startday+4,7)+1,A18,""),E20+1)</f>
        <v>44078</v>
      </c>
      <c r="G20" s="14">
        <f>IF(F20="",IF(WEEKDAY(A18,1)=MOD(startday+5,7)+1,A18,""),F20+1)</f>
        <v>44079</v>
      </c>
      <c r="H20" s="2"/>
      <c r="I20" s="12" t="str">
        <f>IF(WEEKDAY(I18,1)=startday,I18,"")</f>
        <v/>
      </c>
      <c r="J20" s="13" t="str">
        <f>IF(I20="",IF(WEEKDAY(I18,1)=MOD(startday,7)+1,I18,""),I20+1)</f>
        <v/>
      </c>
      <c r="K20" s="13" t="str">
        <f>IF(J20="",IF(WEEKDAY(I18,1)=MOD(startday+1,7)+1,I18,""),J20+1)</f>
        <v/>
      </c>
      <c r="L20" s="13" t="str">
        <f>IF(K20="",IF(WEEKDAY(I18,1)=MOD(startday+2,7)+1,I18,""),K20+1)</f>
        <v/>
      </c>
      <c r="M20" s="13">
        <f>IF(L20="",IF(WEEKDAY(I18,1)=MOD(startday+3,7)+1,I18,""),L20+1)</f>
        <v>44105</v>
      </c>
      <c r="N20" s="13">
        <f>IF(M20="",IF(WEEKDAY(I18,1)=MOD(startday+4,7)+1,I18,""),M20+1)</f>
        <v>44106</v>
      </c>
      <c r="O20" s="14">
        <f>IF(N20="",IF(WEEKDAY(I18,1)=MOD(startday+5,7)+1,I18,""),N20+1)</f>
        <v>44107</v>
      </c>
      <c r="P20" s="2"/>
      <c r="Q20" s="12">
        <f>IF(WEEKDAY(Q18,1)=startday,Q18,"")</f>
        <v>44136</v>
      </c>
      <c r="R20" s="13">
        <f>IF(Q20="",IF(WEEKDAY(Q18,1)=MOD(startday,7)+1,Q18,""),Q20+1)</f>
        <v>44137</v>
      </c>
      <c r="S20" s="83">
        <f>IF(R20="",IF(WEEKDAY(Q18,1)=MOD(startday+1,7)+1,Q18,""),R20+1)</f>
        <v>44138</v>
      </c>
      <c r="T20" s="13">
        <f>IF(S20="",IF(WEEKDAY(Q18,1)=MOD(startday+2,7)+1,Q18,""),S20+1)</f>
        <v>44139</v>
      </c>
      <c r="U20" s="13">
        <f>IF(T20="",IF(WEEKDAY(Q18,1)=MOD(startday+3,7)+1,Q18,""),T20+1)</f>
        <v>44140</v>
      </c>
      <c r="V20" s="13">
        <f>IF(U20="",IF(WEEKDAY(Q18,1)=MOD(startday+4,7)+1,Q18,""),U20+1)</f>
        <v>44141</v>
      </c>
      <c r="W20" s="14">
        <f>IF(V20="",IF(WEEKDAY(Q18,1)=MOD(startday+5,7)+1,Q18,""),V20+1)</f>
        <v>44142</v>
      </c>
      <c r="Y20" s="74"/>
      <c r="Z20" s="76"/>
      <c r="AA20" s="75">
        <v>1</v>
      </c>
      <c r="AB20" s="75">
        <v>2</v>
      </c>
      <c r="AC20" s="75">
        <v>3</v>
      </c>
      <c r="AD20" s="75">
        <v>4</v>
      </c>
      <c r="AE20" s="71">
        <f>IF(AD20="",IF(WEEKDAY(Y18,1)=MOD(startday+5,7)+1,Y18,""),AD20+1)</f>
        <v>5</v>
      </c>
      <c r="AG20" s="50"/>
      <c r="AH20" s="101" t="s">
        <v>36</v>
      </c>
      <c r="AI20" s="100"/>
      <c r="AJ20" s="103"/>
    </row>
    <row r="21" spans="1:37" ht="15" x14ac:dyDescent="0.25">
      <c r="A21" s="12">
        <f>IF(G20="","",IF(MONTH(G20+1)&lt;&gt;MONTH(G20),"",G20+1))</f>
        <v>44080</v>
      </c>
      <c r="B21" s="32">
        <f>IF(A21="","",IF(MONTH(A21+1)&lt;&gt;MONTH(A21),"",A21+1))</f>
        <v>44081</v>
      </c>
      <c r="C21" s="13">
        <f t="shared" ref="C21:C24" si="15">IF(B21="","",IF(MONTH(B21+1)&lt;&gt;MONTH(B21),"",B21+1))</f>
        <v>44082</v>
      </c>
      <c r="D21" s="13">
        <f>IF(C21="","",IF(MONTH(C21+1)&lt;&gt;MONTH(C21),"",C21+1))</f>
        <v>44083</v>
      </c>
      <c r="E21" s="13">
        <f t="shared" ref="E21:E24" si="16">IF(D21="","",IF(MONTH(D21+1)&lt;&gt;MONTH(D21),"",D21+1))</f>
        <v>44084</v>
      </c>
      <c r="F21" s="13">
        <f t="shared" ref="F21:F24" si="17">IF(E21="","",IF(MONTH(E21+1)&lt;&gt;MONTH(E21),"",E21+1))</f>
        <v>44085</v>
      </c>
      <c r="G21" s="14">
        <f t="shared" ref="G21:G24" si="18">IF(F21="","",IF(MONTH(F21+1)&lt;&gt;MONTH(F21),"",F21+1))</f>
        <v>44086</v>
      </c>
      <c r="H21" s="2"/>
      <c r="I21" s="12">
        <f>IF(O20="","",IF(MONTH(O20+1)&lt;&gt;MONTH(O20),"",O20+1))</f>
        <v>44108</v>
      </c>
      <c r="J21" s="27">
        <f>IF(I21="","",IF(MONTH(I21+1)&lt;&gt;MONTH(I21),"",I21+1))</f>
        <v>44109</v>
      </c>
      <c r="K21" s="27">
        <f t="shared" ref="K21:K24" si="19">IF(J21="","",IF(MONTH(J21+1)&lt;&gt;MONTH(J21),"",J21+1))</f>
        <v>44110</v>
      </c>
      <c r="L21" s="27">
        <f>IF(K21="","",IF(MONTH(K21+1)&lt;&gt;MONTH(K21),"",K21+1))</f>
        <v>44111</v>
      </c>
      <c r="M21" s="27">
        <f t="shared" ref="M21:M24" si="20">IF(L21="","",IF(MONTH(L21+1)&lt;&gt;MONTH(L21),"",L21+1))</f>
        <v>44112</v>
      </c>
      <c r="N21" s="84">
        <f t="shared" ref="N21:N24" si="21">IF(M21="","",IF(MONTH(M21+1)&lt;&gt;MONTH(M21),"",M21+1))</f>
        <v>44113</v>
      </c>
      <c r="O21" s="14">
        <f t="shared" ref="O21:O24" si="22">IF(N21="","",IF(MONTH(N21+1)&lt;&gt;MONTH(N21),"",N21+1))</f>
        <v>44114</v>
      </c>
      <c r="P21" s="2"/>
      <c r="Q21" s="12">
        <f>IF(W20="","",IF(MONTH(W20+1)&lt;&gt;MONTH(W20),"",W20+1))</f>
        <v>44143</v>
      </c>
      <c r="R21" s="13">
        <f>IF(Q21="","",IF(MONTH(Q21+1)&lt;&gt;MONTH(Q21),"",Q21+1))</f>
        <v>44144</v>
      </c>
      <c r="S21" s="13">
        <f t="shared" ref="S21:S24" si="23">IF(R21="","",IF(MONTH(R21+1)&lt;&gt;MONTH(R21),"",R21+1))</f>
        <v>44145</v>
      </c>
      <c r="T21" s="32">
        <f>IF(S21="","",IF(MONTH(S21+1)&lt;&gt;MONTH(S21),"",S21+1))</f>
        <v>44146</v>
      </c>
      <c r="U21" s="13">
        <f t="shared" ref="U21:U24" si="24">IF(T21="","",IF(MONTH(T21+1)&lt;&gt;MONTH(T21),"",T21+1))</f>
        <v>44147</v>
      </c>
      <c r="V21" s="13">
        <f t="shared" ref="V21:V24" si="25">IF(U21="","",IF(MONTH(U21+1)&lt;&gt;MONTH(U21),"",U21+1))</f>
        <v>44148</v>
      </c>
      <c r="W21" s="14">
        <f t="shared" ref="W21:W24" si="26">IF(V21="","",IF(MONTH(V21+1)&lt;&gt;MONTH(V21),"",V21+1))</f>
        <v>44149</v>
      </c>
      <c r="Y21" s="72">
        <v>6</v>
      </c>
      <c r="Z21" s="73">
        <v>7</v>
      </c>
      <c r="AA21" s="73">
        <v>8</v>
      </c>
      <c r="AB21" s="73">
        <f>IF(AA21="","",IF(MONTH(AA21+1)&lt;&gt;MONTH(AA21),"",AA21+1))</f>
        <v>9</v>
      </c>
      <c r="AC21" s="73">
        <f t="shared" ref="AC21:AC24" si="27">IF(AB21="","",IF(MONTH(AB21+1)&lt;&gt;MONTH(AB21),"",AB21+1))</f>
        <v>10</v>
      </c>
      <c r="AD21" s="73">
        <f t="shared" ref="AD21:AD24" si="28">IF(AC21="","",IF(MONTH(AC21+1)&lt;&gt;MONTH(AC21),"",AC21+1))</f>
        <v>11</v>
      </c>
      <c r="AE21" s="43">
        <f t="shared" ref="AE21:AE24" si="29">IF(AD21="","",IF(MONTH(AD21+1)&lt;&gt;MONTH(AD21),"",AD21+1))</f>
        <v>12</v>
      </c>
      <c r="AG21" s="50"/>
      <c r="AH21" s="101" t="s">
        <v>37</v>
      </c>
      <c r="AI21" s="100"/>
      <c r="AJ21" s="93"/>
    </row>
    <row r="22" spans="1:37" ht="15" x14ac:dyDescent="0.25">
      <c r="A22" s="12">
        <f t="shared" ref="A22:A25" si="30">IF(G21="","",IF(MONTH(G21+1)&lt;&gt;MONTH(G21),"",G21+1))</f>
        <v>44087</v>
      </c>
      <c r="B22" s="51">
        <f t="shared" ref="B22:B24" si="31">IF(A22="","",IF(MONTH(A22+1)&lt;&gt;MONTH(A22),"",A22+1))</f>
        <v>44088</v>
      </c>
      <c r="C22" s="13">
        <f t="shared" si="15"/>
        <v>44089</v>
      </c>
      <c r="D22" s="13">
        <f t="shared" ref="D22:D24" si="32">IF(C22="","",IF(MONTH(C22+1)&lt;&gt;MONTH(C22),"",C22+1))</f>
        <v>44090</v>
      </c>
      <c r="E22" s="13">
        <f t="shared" si="16"/>
        <v>44091</v>
      </c>
      <c r="F22" s="13">
        <f t="shared" si="17"/>
        <v>44092</v>
      </c>
      <c r="G22" s="14">
        <f t="shared" si="18"/>
        <v>44093</v>
      </c>
      <c r="H22" s="2"/>
      <c r="I22" s="12">
        <f t="shared" ref="I22:I24" si="33">IF(O21="","",IF(MONTH(O21+1)&lt;&gt;MONTH(O21),"",O21+1))</f>
        <v>44115</v>
      </c>
      <c r="J22" s="32">
        <f t="shared" ref="J22:J24" si="34">IF(I22="","",IF(MONTH(I22+1)&lt;&gt;MONTH(I22),"",I22+1))</f>
        <v>44116</v>
      </c>
      <c r="K22" s="27">
        <f t="shared" si="19"/>
        <v>44117</v>
      </c>
      <c r="L22" s="27">
        <f t="shared" ref="L22:L24" si="35">IF(K22="","",IF(MONTH(K22+1)&lt;&gt;MONTH(K22),"",K22+1))</f>
        <v>44118</v>
      </c>
      <c r="M22" s="27">
        <f t="shared" si="20"/>
        <v>44119</v>
      </c>
      <c r="N22" s="27">
        <f t="shared" si="21"/>
        <v>44120</v>
      </c>
      <c r="O22" s="14">
        <f t="shared" si="22"/>
        <v>44121</v>
      </c>
      <c r="P22" s="2"/>
      <c r="Q22" s="12">
        <f t="shared" ref="Q22:Q24" si="36">IF(W21="","",IF(MONTH(W21+1)&lt;&gt;MONTH(W21),"",W21+1))</f>
        <v>44150</v>
      </c>
      <c r="R22" s="27">
        <f t="shared" ref="R22:R24" si="37">IF(Q22="","",IF(MONTH(Q22+1)&lt;&gt;MONTH(Q22),"",Q22+1))</f>
        <v>44151</v>
      </c>
      <c r="S22" s="27">
        <f t="shared" si="23"/>
        <v>44152</v>
      </c>
      <c r="T22" s="27">
        <f t="shared" ref="T22:T24" si="38">IF(S22="","",IF(MONTH(S22+1)&lt;&gt;MONTH(S22),"",S22+1))</f>
        <v>44153</v>
      </c>
      <c r="U22" s="27">
        <f t="shared" si="24"/>
        <v>44154</v>
      </c>
      <c r="V22" s="35">
        <f t="shared" si="25"/>
        <v>44155</v>
      </c>
      <c r="W22" s="14">
        <f t="shared" si="26"/>
        <v>44156</v>
      </c>
      <c r="Y22" s="42">
        <f t="shared" ref="Y22:Y25" si="39">IF(AE21="","",IF(MONTH(AE21+1)&lt;&gt;MONTH(AE21),"",AE21+1))</f>
        <v>13</v>
      </c>
      <c r="Z22" s="35">
        <f t="shared" ref="Z22:Z25" si="40">IF(Y22="","",IF(MONTH(Y22+1)&lt;&gt;MONTH(Y22),"",Y22+1))</f>
        <v>14</v>
      </c>
      <c r="AA22" s="35">
        <f t="shared" ref="AA22:AA24" si="41">IF(Z22="","",IF(MONTH(Z22+1)&lt;&gt;MONTH(Z22),"",Z22+1))</f>
        <v>15</v>
      </c>
      <c r="AB22" s="35">
        <f t="shared" ref="AB22:AB24" si="42">IF(AA22="","",IF(MONTH(AA22+1)&lt;&gt;MONTH(AA22),"",AA22+1))</f>
        <v>16</v>
      </c>
      <c r="AC22" s="35">
        <f t="shared" si="27"/>
        <v>17</v>
      </c>
      <c r="AD22" s="81">
        <f t="shared" si="28"/>
        <v>18</v>
      </c>
      <c r="AE22" s="43">
        <f t="shared" si="29"/>
        <v>19</v>
      </c>
      <c r="AG22" s="50"/>
      <c r="AH22" s="101" t="s">
        <v>38</v>
      </c>
      <c r="AI22" s="100"/>
      <c r="AJ22" s="93"/>
    </row>
    <row r="23" spans="1:37" ht="15" x14ac:dyDescent="0.25">
      <c r="A23" s="12">
        <f t="shared" si="30"/>
        <v>44094</v>
      </c>
      <c r="B23" s="30">
        <f t="shared" si="31"/>
        <v>44095</v>
      </c>
      <c r="C23" s="13">
        <f t="shared" si="15"/>
        <v>44096</v>
      </c>
      <c r="D23" s="13">
        <f t="shared" si="32"/>
        <v>44097</v>
      </c>
      <c r="E23" s="13">
        <f t="shared" si="16"/>
        <v>44098</v>
      </c>
      <c r="F23" s="13">
        <f t="shared" si="17"/>
        <v>44099</v>
      </c>
      <c r="G23" s="14">
        <f t="shared" si="18"/>
        <v>44100</v>
      </c>
      <c r="H23" s="2"/>
      <c r="I23" s="12">
        <f t="shared" si="33"/>
        <v>44122</v>
      </c>
      <c r="J23" s="27">
        <f t="shared" si="34"/>
        <v>44123</v>
      </c>
      <c r="K23" s="27">
        <f t="shared" si="19"/>
        <v>44124</v>
      </c>
      <c r="L23" s="27">
        <f t="shared" si="35"/>
        <v>44125</v>
      </c>
      <c r="M23" s="27">
        <f t="shared" si="20"/>
        <v>44126</v>
      </c>
      <c r="N23" s="27">
        <f t="shared" si="21"/>
        <v>44127</v>
      </c>
      <c r="O23" s="14">
        <f t="shared" si="22"/>
        <v>44128</v>
      </c>
      <c r="P23" s="2"/>
      <c r="Q23" s="12">
        <f t="shared" si="36"/>
        <v>44157</v>
      </c>
      <c r="R23" s="27">
        <f t="shared" si="37"/>
        <v>44158</v>
      </c>
      <c r="S23" s="27">
        <f t="shared" si="23"/>
        <v>44159</v>
      </c>
      <c r="T23" s="44">
        <f t="shared" si="38"/>
        <v>44160</v>
      </c>
      <c r="U23" s="32">
        <f t="shared" si="24"/>
        <v>44161</v>
      </c>
      <c r="V23" s="32">
        <f t="shared" si="25"/>
        <v>44162</v>
      </c>
      <c r="W23" s="14">
        <f t="shared" si="26"/>
        <v>44163</v>
      </c>
      <c r="Y23" s="42">
        <f t="shared" si="39"/>
        <v>20</v>
      </c>
      <c r="Z23" s="35">
        <f t="shared" si="40"/>
        <v>21</v>
      </c>
      <c r="AA23" s="35">
        <f t="shared" si="41"/>
        <v>22</v>
      </c>
      <c r="AB23" s="53">
        <f t="shared" si="42"/>
        <v>23</v>
      </c>
      <c r="AC23" s="53">
        <f t="shared" si="27"/>
        <v>24</v>
      </c>
      <c r="AD23" s="32">
        <f t="shared" si="28"/>
        <v>25</v>
      </c>
      <c r="AE23" s="43">
        <f t="shared" si="29"/>
        <v>26</v>
      </c>
      <c r="AG23" s="50"/>
      <c r="AH23" s="101" t="s">
        <v>39</v>
      </c>
      <c r="AI23" s="100"/>
      <c r="AJ23" s="103"/>
    </row>
    <row r="24" spans="1:37" ht="15" x14ac:dyDescent="0.25">
      <c r="A24" s="56">
        <f t="shared" si="30"/>
        <v>44101</v>
      </c>
      <c r="B24" s="13">
        <f t="shared" si="31"/>
        <v>44102</v>
      </c>
      <c r="C24" s="13">
        <f t="shared" si="15"/>
        <v>44103</v>
      </c>
      <c r="D24" s="13">
        <f t="shared" si="32"/>
        <v>44104</v>
      </c>
      <c r="E24" s="13" t="str">
        <f t="shared" si="16"/>
        <v/>
      </c>
      <c r="F24" s="33" t="str">
        <f t="shared" si="17"/>
        <v/>
      </c>
      <c r="G24" s="14" t="str">
        <f t="shared" si="18"/>
        <v/>
      </c>
      <c r="H24" s="2"/>
      <c r="I24" s="12">
        <f t="shared" si="33"/>
        <v>44129</v>
      </c>
      <c r="J24" s="13">
        <f t="shared" si="34"/>
        <v>44130</v>
      </c>
      <c r="K24" s="13">
        <f t="shared" si="19"/>
        <v>44131</v>
      </c>
      <c r="L24" s="13">
        <f t="shared" si="35"/>
        <v>44132</v>
      </c>
      <c r="M24" s="13">
        <f t="shared" si="20"/>
        <v>44133</v>
      </c>
      <c r="N24" s="13">
        <f t="shared" si="21"/>
        <v>44134</v>
      </c>
      <c r="O24" s="14">
        <f t="shared" si="22"/>
        <v>44135</v>
      </c>
      <c r="P24" s="2"/>
      <c r="Q24" s="12">
        <f t="shared" si="36"/>
        <v>44164</v>
      </c>
      <c r="R24" s="27">
        <f t="shared" si="37"/>
        <v>44165</v>
      </c>
      <c r="S24" s="27" t="str">
        <f t="shared" si="23"/>
        <v/>
      </c>
      <c r="T24" s="44" t="str">
        <f t="shared" si="38"/>
        <v/>
      </c>
      <c r="U24" s="32" t="str">
        <f t="shared" si="24"/>
        <v/>
      </c>
      <c r="V24" s="32" t="str">
        <f t="shared" si="25"/>
        <v/>
      </c>
      <c r="W24" s="14" t="str">
        <f t="shared" si="26"/>
        <v/>
      </c>
      <c r="Y24" s="78">
        <f t="shared" si="39"/>
        <v>27</v>
      </c>
      <c r="Z24" s="86">
        <f t="shared" si="40"/>
        <v>28</v>
      </c>
      <c r="AA24" s="84">
        <f t="shared" si="41"/>
        <v>29</v>
      </c>
      <c r="AB24" s="84">
        <f t="shared" si="42"/>
        <v>30</v>
      </c>
      <c r="AC24" s="53">
        <f t="shared" si="27"/>
        <v>31</v>
      </c>
      <c r="AD24" s="28" t="str">
        <f t="shared" si="28"/>
        <v/>
      </c>
      <c r="AE24" s="43" t="str">
        <f t="shared" si="29"/>
        <v/>
      </c>
      <c r="AG24" s="50"/>
      <c r="AH24" s="105" t="s">
        <v>40</v>
      </c>
      <c r="AI24" s="106"/>
      <c r="AJ24" s="96"/>
    </row>
    <row r="25" spans="1:37" ht="15" x14ac:dyDescent="0.25">
      <c r="A25" s="85" t="str">
        <f t="shared" si="30"/>
        <v/>
      </c>
      <c r="B25" s="113" t="s">
        <v>21</v>
      </c>
      <c r="C25" s="126"/>
      <c r="D25" s="126"/>
      <c r="E25" s="126"/>
      <c r="F25" s="126"/>
      <c r="G25" s="127"/>
      <c r="H25" s="2"/>
      <c r="I25" s="112" t="s">
        <v>22</v>
      </c>
      <c r="J25" s="113"/>
      <c r="K25" s="113"/>
      <c r="L25" s="113"/>
      <c r="M25" s="113"/>
      <c r="N25" s="113"/>
      <c r="O25" s="114"/>
      <c r="P25" s="2"/>
      <c r="Q25" s="128" t="s">
        <v>16</v>
      </c>
      <c r="R25" s="129"/>
      <c r="S25" s="129"/>
      <c r="T25" s="129"/>
      <c r="U25" s="129"/>
      <c r="V25" s="129"/>
      <c r="W25" s="130"/>
      <c r="Y25" s="80" t="str">
        <f t="shared" si="39"/>
        <v/>
      </c>
      <c r="Z25" s="79" t="str">
        <f t="shared" si="40"/>
        <v/>
      </c>
      <c r="AA25" s="113" t="s">
        <v>11</v>
      </c>
      <c r="AB25" s="113"/>
      <c r="AC25" s="113"/>
      <c r="AD25" s="113"/>
      <c r="AE25" s="114"/>
      <c r="AG25" s="50"/>
      <c r="AH25" s="92" t="s">
        <v>41</v>
      </c>
      <c r="AI25" s="100"/>
      <c r="AJ25" s="103"/>
    </row>
    <row r="26" spans="1:37" ht="15" x14ac:dyDescent="0.25">
      <c r="AG26" s="50"/>
      <c r="AH26" s="101" t="s">
        <v>45</v>
      </c>
      <c r="AI26" s="100"/>
      <c r="AJ26" s="103"/>
    </row>
    <row r="27" spans="1:37" ht="15" x14ac:dyDescent="0.25">
      <c r="A27" s="122">
        <f>DATE(YEAR(Y18+35),MONTH(Y18+35),1)</f>
        <v>44197</v>
      </c>
      <c r="B27" s="123"/>
      <c r="C27" s="123"/>
      <c r="D27" s="123"/>
      <c r="E27" s="123"/>
      <c r="F27" s="123"/>
      <c r="G27" s="124"/>
      <c r="H27" s="5"/>
      <c r="I27" s="122">
        <f>DATE(YEAR(A27+35),MONTH(A27+35),1)</f>
        <v>44228</v>
      </c>
      <c r="J27" s="123"/>
      <c r="K27" s="123"/>
      <c r="L27" s="123"/>
      <c r="M27" s="123"/>
      <c r="N27" s="123"/>
      <c r="O27" s="124"/>
      <c r="P27" s="5"/>
      <c r="Q27" s="122">
        <f>DATE(YEAR(I27+35),MONTH(I27+35),1)</f>
        <v>44256</v>
      </c>
      <c r="R27" s="123"/>
      <c r="S27" s="123"/>
      <c r="T27" s="123"/>
      <c r="U27" s="123"/>
      <c r="V27" s="123"/>
      <c r="W27" s="124"/>
      <c r="Y27" s="122">
        <f>DATE(YEAR(Q27+35),MONTH(Q27+35),1)</f>
        <v>44287</v>
      </c>
      <c r="Z27" s="123"/>
      <c r="AA27" s="123"/>
      <c r="AB27" s="123"/>
      <c r="AC27" s="123"/>
      <c r="AD27" s="123"/>
      <c r="AE27" s="124"/>
      <c r="AG27" s="50"/>
      <c r="AH27" s="101" t="s">
        <v>51</v>
      </c>
      <c r="AI27" s="100"/>
      <c r="AJ27" s="103"/>
      <c r="AK27" s="69"/>
    </row>
    <row r="28" spans="1:37" ht="15" x14ac:dyDescent="0.25">
      <c r="A28" s="19" t="str">
        <f>CHOOSE(1+MOD(startday+1-2,7),"Su","M","Tu","W","Th","F","Sa")</f>
        <v>Su</v>
      </c>
      <c r="B28" s="20" t="str">
        <f>CHOOSE(1+MOD(startday+2-2,7),"Su","M","Tu","W","Th","F","Sa")</f>
        <v>M</v>
      </c>
      <c r="C28" s="20" t="str">
        <f>CHOOSE(1+MOD(startday+3-2,7),"Su","M","Tu","W","Th","F","Sa")</f>
        <v>Tu</v>
      </c>
      <c r="D28" s="20" t="str">
        <f>CHOOSE(1+MOD(startday+4-2,7),"Su","M","Tu","W","Th","F","Sa")</f>
        <v>W</v>
      </c>
      <c r="E28" s="20" t="str">
        <f>CHOOSE(1+MOD(startday+5-2,7),"Su","M","Tu","W","Th","F","Sa")</f>
        <v>Th</v>
      </c>
      <c r="F28" s="20" t="str">
        <f>CHOOSE(1+MOD(startday+6-2,7),"Su","M","Tu","W","Th","F","Sa")</f>
        <v>F</v>
      </c>
      <c r="G28" s="21" t="str">
        <f>CHOOSE(1+MOD(startday+7-2,7),"Su","M","Tu","W","Th","F","Sa")</f>
        <v>Sa</v>
      </c>
      <c r="H28" s="22"/>
      <c r="I28" s="19" t="str">
        <f>CHOOSE(1+MOD(startday+1-2,7),"Su","M","Tu","W","Th","F","Sa")</f>
        <v>Su</v>
      </c>
      <c r="J28" s="20" t="str">
        <f>CHOOSE(1+MOD(startday+2-2,7),"Su","M","Tu","W","Th","F","Sa")</f>
        <v>M</v>
      </c>
      <c r="K28" s="20" t="str">
        <f>CHOOSE(1+MOD(startday+3-2,7),"Su","M","Tu","W","Th","F","Sa")</f>
        <v>Tu</v>
      </c>
      <c r="L28" s="20" t="str">
        <f>CHOOSE(1+MOD(startday+4-2,7),"Su","M","Tu","W","Th","F","Sa")</f>
        <v>W</v>
      </c>
      <c r="M28" s="20" t="str">
        <f>CHOOSE(1+MOD(startday+5-2,7),"Su","M","Tu","W","Th","F","Sa")</f>
        <v>Th</v>
      </c>
      <c r="N28" s="20" t="str">
        <f>CHOOSE(1+MOD(startday+6-2,7),"Su","M","Tu","W","Th","F","Sa")</f>
        <v>F</v>
      </c>
      <c r="O28" s="21" t="str">
        <f>CHOOSE(1+MOD(startday+7-2,7),"Su","M","Tu","W","Th","F","Sa")</f>
        <v>Sa</v>
      </c>
      <c r="P28" s="22"/>
      <c r="Q28" s="19" t="str">
        <f>CHOOSE(1+MOD(startday+1-2,7),"Su","M","Tu","W","Th","F","Sa")</f>
        <v>Su</v>
      </c>
      <c r="R28" s="20" t="str">
        <f>CHOOSE(1+MOD(startday+2-2,7),"Su","M","Tu","W","Th","F","Sa")</f>
        <v>M</v>
      </c>
      <c r="S28" s="20" t="str">
        <f>CHOOSE(1+MOD(startday+3-2,7),"Su","M","Tu","W","Th","F","Sa")</f>
        <v>Tu</v>
      </c>
      <c r="T28" s="20" t="str">
        <f>CHOOSE(1+MOD(startday+4-2,7),"Su","M","Tu","W","Th","F","Sa")</f>
        <v>W</v>
      </c>
      <c r="U28" s="20" t="str">
        <f>CHOOSE(1+MOD(startday+5-2,7),"Su","M","Tu","W","Th","F","Sa")</f>
        <v>Th</v>
      </c>
      <c r="V28" s="20" t="str">
        <f>CHOOSE(1+MOD(startday+6-2,7),"Su","M","Tu","W","Th","F","Sa")</f>
        <v>F</v>
      </c>
      <c r="W28" s="21" t="str">
        <f>CHOOSE(1+MOD(startday+7-2,7),"Su","M","Tu","W","Th","F","Sa")</f>
        <v>Sa</v>
      </c>
      <c r="X28" s="23"/>
      <c r="Y28" s="19" t="str">
        <f>CHOOSE(1+MOD(startday+1-2,7),"Su","M","Tu","W","Th","F","Sa")</f>
        <v>Su</v>
      </c>
      <c r="Z28" s="20" t="str">
        <f>CHOOSE(1+MOD(startday+2-2,7),"Su","M","Tu","W","Th","F","Sa")</f>
        <v>M</v>
      </c>
      <c r="AA28" s="20" t="str">
        <f>CHOOSE(1+MOD(startday+3-2,7),"Su","M","Tu","W","Th","F","Sa")</f>
        <v>Tu</v>
      </c>
      <c r="AB28" s="20" t="str">
        <f>CHOOSE(1+MOD(startday+4-2,7),"Su","M","Tu","W","Th","F","Sa")</f>
        <v>W</v>
      </c>
      <c r="AC28" s="20" t="str">
        <f>CHOOSE(1+MOD(startday+5-2,7),"Su","M","Tu","W","Th","F","Sa")</f>
        <v>Th</v>
      </c>
      <c r="AD28" s="20" t="str">
        <f>CHOOSE(1+MOD(startday+6-2,7),"Su","M","Tu","W","Th","F","Sa")</f>
        <v>F</v>
      </c>
      <c r="AE28" s="21" t="str">
        <f>CHOOSE(1+MOD(startday+7-2,7),"Su","M","Tu","W","Th","F","Sa")</f>
        <v>Sa</v>
      </c>
      <c r="AG28" s="50"/>
      <c r="AH28" s="63" t="s">
        <v>48</v>
      </c>
      <c r="AI28" s="64"/>
      <c r="AJ28" s="65"/>
    </row>
    <row r="29" spans="1:37" ht="15" x14ac:dyDescent="0.25">
      <c r="A29" s="12" t="str">
        <f>IF(WEEKDAY(A27,1)=startday,A27,"")</f>
        <v/>
      </c>
      <c r="B29" s="13" t="str">
        <f>IF(A29="",IF(WEEKDAY(A27,1)=MOD(startday,7)+1,A27,""),A29+1)</f>
        <v/>
      </c>
      <c r="C29" s="32" t="str">
        <f>IF(B29="",IF(WEEKDAY(A27,1)=MOD(startday+1,7)+1,A27,""),B29+1)</f>
        <v/>
      </c>
      <c r="D29" s="32" t="str">
        <f>IF(C29="",IF(WEEKDAY(A27,1)=MOD(startday+2,7)+1,A27,""),C29+1)</f>
        <v/>
      </c>
      <c r="E29" s="45" t="str">
        <f>IF(D29="",IF(WEEKDAY(A27,1)=MOD(startday+3,7)+1,A27,""),D29+1)</f>
        <v/>
      </c>
      <c r="F29" s="53">
        <f>IF(E29="",IF(WEEKDAY(A27,1)=MOD(startday+4,7)+1,A27,""),E29+1)</f>
        <v>44197</v>
      </c>
      <c r="G29" s="14">
        <f>IF(F29="",IF(WEEKDAY(A27,1)=MOD(startday+5,7)+1,A27,""),F29+1)</f>
        <v>44198</v>
      </c>
      <c r="H29" s="2"/>
      <c r="I29" s="12" t="str">
        <f>IF(WEEKDAY(I27,1)=startday,I27,"")</f>
        <v/>
      </c>
      <c r="J29" s="13">
        <f>IF(I29="",IF(WEEKDAY(I27,1)=MOD(startday,7)+1,I27,""),I29+1)</f>
        <v>44228</v>
      </c>
      <c r="K29" s="13">
        <f>IF(J29="",IF(WEEKDAY(I27,1)=MOD(startday+1,7)+1,I27,""),J29+1)</f>
        <v>44229</v>
      </c>
      <c r="L29" s="13">
        <f>IF(K29="",IF(WEEKDAY(I27,1)=MOD(startday+2,7)+1,I27,""),K29+1)</f>
        <v>44230</v>
      </c>
      <c r="M29" s="13">
        <f>IF(L29="",IF(WEEKDAY(I27,1)=MOD(startday+3,7)+1,I27,""),L29+1)</f>
        <v>44231</v>
      </c>
      <c r="N29" s="13">
        <f>IF(M29="",IF(WEEKDAY(I27,1)=MOD(startday+4,7)+1,I27,""),M29+1)</f>
        <v>44232</v>
      </c>
      <c r="O29" s="14">
        <f>IF(N29="",IF(WEEKDAY(I27,1)=MOD(startday+5,7)+1,I27,""),N29+1)</f>
        <v>44233</v>
      </c>
      <c r="P29" s="2"/>
      <c r="Q29" s="41" t="str">
        <f>IF(WEEKDAY(Q27,1)=startday,Q27,"")</f>
        <v/>
      </c>
      <c r="R29" s="27">
        <f>IF(Q29="",IF(WEEKDAY(Q27,1)=MOD(startday,7)+1,Q27,""),Q29+1)</f>
        <v>44256</v>
      </c>
      <c r="S29" s="27">
        <f>IF(R29="",IF(WEEKDAY(Q27,1)=MOD(startday+1,7)+1,Q27,""),R29+1)</f>
        <v>44257</v>
      </c>
      <c r="T29" s="27">
        <f>IF(S29="",IF(WEEKDAY(Q27,1)=MOD(startday+2,7)+1,Q27,""),S29+1)</f>
        <v>44258</v>
      </c>
      <c r="U29" s="27">
        <f>IF(T29="",IF(WEEKDAY(Q27,1)=MOD(startday+3,7)+1,Q27,""),T29+1)</f>
        <v>44259</v>
      </c>
      <c r="V29" s="27">
        <f>IF(U29="",IF(WEEKDAY(Q27,1)=MOD(startday+4,7)+1,Q27,""),U29+1)</f>
        <v>44260</v>
      </c>
      <c r="W29" s="40">
        <f>IF(V29="",IF(WEEKDAY(Q27,1)=MOD(startday+5,7)+1,Q27,""),V29+1)</f>
        <v>44261</v>
      </c>
      <c r="Y29" s="12" t="str">
        <f>IF(WEEKDAY(Y27,1)=startday,Y27,"")</f>
        <v/>
      </c>
      <c r="Z29" s="13" t="str">
        <f>IF(Y29="",IF(WEEKDAY(Y27,1)=MOD(startday,7)+1,Y27,""),Y29+1)</f>
        <v/>
      </c>
      <c r="AA29" s="13" t="str">
        <f>IF(Z29="",IF(WEEKDAY(Y27,1)=MOD(startday+1,7)+1,Y27,""),Z29+1)</f>
        <v/>
      </c>
      <c r="AB29" s="13" t="str">
        <f>IF(AA29="",IF(WEEKDAY(Y27,1)=MOD(startday+2,7)+1,Y27,""),AA29+1)</f>
        <v/>
      </c>
      <c r="AC29" s="13">
        <f>IF(AB29="",IF(WEEKDAY(Y27,1)=MOD(startday+3,7)+1,Y27,""),AB29+1)</f>
        <v>44287</v>
      </c>
      <c r="AD29" s="53">
        <f>IF(AC29="",IF(WEEKDAY(Y27,1)=MOD(startday+4,7)+1,Y27,""),AC29+1)</f>
        <v>44288</v>
      </c>
      <c r="AE29" s="14">
        <f>IF(AD29="",IF(WEEKDAY(Y27,1)=MOD(startday+5,7)+1,Y27,""),AD29+1)</f>
        <v>44289</v>
      </c>
      <c r="AG29" s="50"/>
      <c r="AH29" s="97" t="s">
        <v>49</v>
      </c>
      <c r="AI29" s="110"/>
      <c r="AJ29" s="104"/>
    </row>
    <row r="30" spans="1:37" ht="15" x14ac:dyDescent="0.25">
      <c r="A30" s="12">
        <f>IF(G29="","",IF(MONTH(G29+1)&lt;&gt;MONTH(G29),"",G29+1))</f>
        <v>44199</v>
      </c>
      <c r="B30" s="51">
        <f>IF(A30="","",IF(MONTH(A30+1)&lt;&gt;MONTH(A30),"",A30+1))</f>
        <v>44200</v>
      </c>
      <c r="C30" s="27">
        <f t="shared" ref="C30:C34" si="43">IF(B30="","",IF(MONTH(B30+1)&lt;&gt;MONTH(B30),"",B30+1))</f>
        <v>44201</v>
      </c>
      <c r="D30" s="27">
        <f>IF(C30="","",IF(MONTH(C30+1)&lt;&gt;MONTH(C30),"",C30+1))</f>
        <v>44202</v>
      </c>
      <c r="E30" s="27">
        <f t="shared" ref="E30:E34" si="44">IF(D30="","",IF(MONTH(D30+1)&lt;&gt;MONTH(D30),"",D30+1))</f>
        <v>44203</v>
      </c>
      <c r="F30" s="27">
        <f t="shared" ref="F30:F34" si="45">IF(E30="","",IF(MONTH(E30+1)&lt;&gt;MONTH(E30),"",E30+1))</f>
        <v>44204</v>
      </c>
      <c r="G30" s="40">
        <f t="shared" ref="G30:G34" si="46">IF(F30="","",IF(MONTH(F30+1)&lt;&gt;MONTH(F30),"",F30+1))</f>
        <v>44205</v>
      </c>
      <c r="H30" s="2"/>
      <c r="I30" s="41">
        <f>IF(O29="","",IF(MONTH(O29+1)&lt;&gt;MONTH(O29),"",O29+1))</f>
        <v>44234</v>
      </c>
      <c r="J30" s="27">
        <f>IF(I30="","",IF(MONTH(I30+1)&lt;&gt;MONTH(I30),"",I30+1))</f>
        <v>44235</v>
      </c>
      <c r="K30" s="27">
        <f t="shared" ref="K30:K34" si="47">IF(J30="","",IF(MONTH(J30+1)&lt;&gt;MONTH(J30),"",J30+1))</f>
        <v>44236</v>
      </c>
      <c r="L30" s="27">
        <f>IF(K30="","",IF(MONTH(K30+1)&lt;&gt;MONTH(K30),"",K30+1))</f>
        <v>44237</v>
      </c>
      <c r="M30" s="27">
        <f t="shared" ref="M30:M34" si="48">IF(L30="","",IF(MONTH(L30+1)&lt;&gt;MONTH(L30),"",L30+1))</f>
        <v>44238</v>
      </c>
      <c r="N30" s="27">
        <f t="shared" ref="N30:N34" si="49">IF(M30="","",IF(MONTH(M30+1)&lt;&gt;MONTH(M30),"",M30+1))</f>
        <v>44239</v>
      </c>
      <c r="O30" s="40">
        <f t="shared" ref="O30:O34" si="50">IF(N30="","",IF(MONTH(N30+1)&lt;&gt;MONTH(N30),"",N30+1))</f>
        <v>44240</v>
      </c>
      <c r="P30" s="2"/>
      <c r="Q30" s="41">
        <f>IF(W29="","",IF(MONTH(W29+1)&lt;&gt;MONTH(W29),"",W29+1))</f>
        <v>44262</v>
      </c>
      <c r="R30" s="27">
        <f>IF(Q30="","",IF(MONTH(Q30+1)&lt;&gt;MONTH(Q30),"",Q30+1))</f>
        <v>44263</v>
      </c>
      <c r="S30" s="27">
        <f t="shared" ref="S30:S34" si="51">IF(R30="","",IF(MONTH(R30+1)&lt;&gt;MONTH(R30),"",R30+1))</f>
        <v>44264</v>
      </c>
      <c r="T30" s="27">
        <f>IF(S30="","",IF(MONTH(S30+1)&lt;&gt;MONTH(S30),"",S30+1))</f>
        <v>44265</v>
      </c>
      <c r="U30" s="27">
        <f t="shared" ref="U30:U34" si="52">IF(T30="","",IF(MONTH(T30+1)&lt;&gt;MONTH(T30),"",T30+1))</f>
        <v>44266</v>
      </c>
      <c r="V30" s="27">
        <f t="shared" ref="V30:V34" si="53">IF(U30="","",IF(MONTH(U30+1)&lt;&gt;MONTH(U30),"",U30+1))</f>
        <v>44267</v>
      </c>
      <c r="W30" s="40">
        <f t="shared" ref="W30:W34" si="54">IF(V30="","",IF(MONTH(V30+1)&lt;&gt;MONTH(V30),"",V30+1))</f>
        <v>44268</v>
      </c>
      <c r="Y30" s="12">
        <f>IF(AE29="","",IF(MONTH(AE29+1)&lt;&gt;MONTH(AE29),"",AE29+1))</f>
        <v>44290</v>
      </c>
      <c r="Z30" s="53">
        <f>IF(Y30="","",IF(MONTH(Y30+1)&lt;&gt;MONTH(Y30),"",Y30+1))</f>
        <v>44291</v>
      </c>
      <c r="AA30" s="53">
        <f t="shared" ref="AA30:AA34" si="55">IF(Z30="","",IF(MONTH(Z30+1)&lt;&gt;MONTH(Z30),"",Z30+1))</f>
        <v>44292</v>
      </c>
      <c r="AB30" s="53">
        <f>IF(AA30="","",IF(MONTH(AA30+1)&lt;&gt;MONTH(AA30),"",AA30+1))</f>
        <v>44293</v>
      </c>
      <c r="AC30" s="53">
        <f t="shared" ref="AC30:AC34" si="56">IF(AB30="","",IF(MONTH(AB30+1)&lt;&gt;MONTH(AB30),"",AB30+1))</f>
        <v>44294</v>
      </c>
      <c r="AD30" s="53">
        <f t="shared" ref="AD30:AD34" si="57">IF(AC30="","",IF(MONTH(AC30+1)&lt;&gt;MONTH(AC30),"",AC30+1))</f>
        <v>44295</v>
      </c>
      <c r="AE30" s="14">
        <f t="shared" ref="AE30:AE34" si="58">IF(AD30="","",IF(MONTH(AD30+1)&lt;&gt;MONTH(AD30),"",AD30+1))</f>
        <v>44296</v>
      </c>
      <c r="AG30" s="50"/>
      <c r="AH30" s="100" t="s">
        <v>42</v>
      </c>
      <c r="AI30" s="95"/>
      <c r="AJ30" s="93"/>
    </row>
    <row r="31" spans="1:37" ht="15" x14ac:dyDescent="0.25">
      <c r="A31" s="12">
        <f t="shared" ref="A31:A32" si="59">IF(G30="","",IF(MONTH(G30+1)&lt;&gt;MONTH(G30),"",G30+1))</f>
        <v>44206</v>
      </c>
      <c r="B31" s="27">
        <f t="shared" ref="B31:B32" si="60">IF(A31="","",IF(MONTH(A31+1)&lt;&gt;MONTH(A31),"",A31+1))</f>
        <v>44207</v>
      </c>
      <c r="C31" s="27">
        <f t="shared" si="43"/>
        <v>44208</v>
      </c>
      <c r="D31" s="27">
        <f t="shared" ref="D31:D34" si="61">IF(C31="","",IF(MONTH(C31+1)&lt;&gt;MONTH(C31),"",C31+1))</f>
        <v>44209</v>
      </c>
      <c r="E31" s="27">
        <f t="shared" si="44"/>
        <v>44210</v>
      </c>
      <c r="F31" s="53">
        <f t="shared" si="45"/>
        <v>44211</v>
      </c>
      <c r="G31" s="40">
        <f t="shared" si="46"/>
        <v>44212</v>
      </c>
      <c r="H31" s="2"/>
      <c r="I31" s="41">
        <f t="shared" ref="I31:I32" si="62">IF(O30="","",IF(MONTH(O30+1)&lt;&gt;MONTH(O30),"",O30+1))</f>
        <v>44241</v>
      </c>
      <c r="J31" s="54">
        <f t="shared" ref="J31:J34" si="63">IF(I31="","",IF(MONTH(I31+1)&lt;&gt;MONTH(I31),"",I31+1))</f>
        <v>44242</v>
      </c>
      <c r="K31" s="53">
        <f t="shared" si="47"/>
        <v>44243</v>
      </c>
      <c r="L31" s="53">
        <f t="shared" ref="L31:L34" si="64">IF(K31="","",IF(MONTH(K31+1)&lt;&gt;MONTH(K31),"",K31+1))</f>
        <v>44244</v>
      </c>
      <c r="M31" s="53">
        <f t="shared" si="48"/>
        <v>44245</v>
      </c>
      <c r="N31" s="53">
        <f t="shared" si="49"/>
        <v>44246</v>
      </c>
      <c r="O31" s="40">
        <f t="shared" si="50"/>
        <v>44247</v>
      </c>
      <c r="P31" s="2"/>
      <c r="Q31" s="41">
        <f t="shared" ref="Q31:Q35" si="65">IF(W30="","",IF(MONTH(W30+1)&lt;&gt;MONTH(W30),"",W30+1))</f>
        <v>44269</v>
      </c>
      <c r="R31" s="27">
        <f t="shared" ref="R31:R34" si="66">IF(Q31="","",IF(MONTH(Q31+1)&lt;&gt;MONTH(Q31),"",Q31+1))</f>
        <v>44270</v>
      </c>
      <c r="S31" s="27">
        <f t="shared" si="51"/>
        <v>44271</v>
      </c>
      <c r="T31" s="27">
        <f t="shared" ref="T31:T34" si="67">IF(S31="","",IF(MONTH(S31+1)&lt;&gt;MONTH(S31),"",S31+1))</f>
        <v>44272</v>
      </c>
      <c r="U31" s="27">
        <f t="shared" si="52"/>
        <v>44273</v>
      </c>
      <c r="V31" s="53">
        <f t="shared" si="53"/>
        <v>44274</v>
      </c>
      <c r="W31" s="40">
        <f t="shared" si="54"/>
        <v>44275</v>
      </c>
      <c r="Y31" s="12">
        <f t="shared" ref="Y31:Y32" si="68">IF(AE30="","",IF(MONTH(AE30+1)&lt;&gt;MONTH(AE30),"",AE30+1))</f>
        <v>44297</v>
      </c>
      <c r="Z31" s="27">
        <f t="shared" ref="Z31:Z34" si="69">IF(Y31="","",IF(MONTH(Y31+1)&lt;&gt;MONTH(Y31),"",Y31+1))</f>
        <v>44298</v>
      </c>
      <c r="AA31" s="27">
        <f t="shared" si="55"/>
        <v>44299</v>
      </c>
      <c r="AB31" s="27">
        <f t="shared" ref="AB31:AB34" si="70">IF(AA31="","",IF(MONTH(AA31+1)&lt;&gt;MONTH(AA31),"",AA31+1))</f>
        <v>44300</v>
      </c>
      <c r="AC31" s="27">
        <f t="shared" si="56"/>
        <v>44301</v>
      </c>
      <c r="AD31" s="27">
        <f t="shared" si="57"/>
        <v>44302</v>
      </c>
      <c r="AE31" s="14">
        <f t="shared" si="58"/>
        <v>44303</v>
      </c>
      <c r="AG31" s="50"/>
      <c r="AH31" s="92" t="s">
        <v>46</v>
      </c>
      <c r="AI31" s="100"/>
      <c r="AJ31" s="103"/>
    </row>
    <row r="32" spans="1:37" ht="14.25" x14ac:dyDescent="0.2">
      <c r="A32" s="12">
        <f t="shared" si="59"/>
        <v>44213</v>
      </c>
      <c r="B32" s="32">
        <f t="shared" si="60"/>
        <v>44214</v>
      </c>
      <c r="C32" s="27">
        <f t="shared" si="43"/>
        <v>44215</v>
      </c>
      <c r="D32" s="27">
        <f t="shared" si="61"/>
        <v>44216</v>
      </c>
      <c r="E32" s="27">
        <f t="shared" si="44"/>
        <v>44217</v>
      </c>
      <c r="F32" s="27">
        <f t="shared" si="45"/>
        <v>44218</v>
      </c>
      <c r="G32" s="40">
        <f t="shared" si="46"/>
        <v>44219</v>
      </c>
      <c r="H32" s="2"/>
      <c r="I32" s="41">
        <f t="shared" si="62"/>
        <v>44248</v>
      </c>
      <c r="J32" s="27">
        <f t="shared" si="63"/>
        <v>44249</v>
      </c>
      <c r="K32" s="27">
        <f t="shared" si="47"/>
        <v>44250</v>
      </c>
      <c r="L32" s="27">
        <f t="shared" si="64"/>
        <v>44251</v>
      </c>
      <c r="M32" s="27">
        <f t="shared" si="48"/>
        <v>44252</v>
      </c>
      <c r="N32" s="27">
        <f t="shared" si="49"/>
        <v>44253</v>
      </c>
      <c r="O32" s="40">
        <f t="shared" si="50"/>
        <v>44254</v>
      </c>
      <c r="P32" s="2"/>
      <c r="Q32" s="41">
        <f t="shared" si="65"/>
        <v>44276</v>
      </c>
      <c r="R32" s="27">
        <f t="shared" si="66"/>
        <v>44277</v>
      </c>
      <c r="S32" s="27">
        <f t="shared" si="51"/>
        <v>44278</v>
      </c>
      <c r="T32" s="27">
        <f t="shared" si="67"/>
        <v>44279</v>
      </c>
      <c r="U32" s="27">
        <f t="shared" si="52"/>
        <v>44280</v>
      </c>
      <c r="V32" s="27">
        <f t="shared" si="53"/>
        <v>44281</v>
      </c>
      <c r="W32" s="40">
        <f t="shared" si="54"/>
        <v>44282</v>
      </c>
      <c r="Y32" s="12">
        <f t="shared" si="68"/>
        <v>44304</v>
      </c>
      <c r="Z32" s="35">
        <f t="shared" si="69"/>
        <v>44305</v>
      </c>
      <c r="AA32" s="35">
        <f t="shared" si="55"/>
        <v>44306</v>
      </c>
      <c r="AB32" s="35">
        <f t="shared" si="70"/>
        <v>44307</v>
      </c>
      <c r="AC32" s="35">
        <f t="shared" si="56"/>
        <v>44308</v>
      </c>
      <c r="AD32" s="27">
        <f t="shared" si="57"/>
        <v>44309</v>
      </c>
      <c r="AE32" s="14">
        <f t="shared" si="58"/>
        <v>44310</v>
      </c>
      <c r="AG32" s="50"/>
      <c r="AI32" s="97" t="s">
        <v>47</v>
      </c>
      <c r="AJ32" s="55"/>
    </row>
    <row r="33" spans="1:37" ht="14.25" x14ac:dyDescent="0.2">
      <c r="A33" s="12">
        <v>24</v>
      </c>
      <c r="B33" s="27">
        <f t="shared" ref="B33" si="71">IF(A33="","",IF(MONTH(A33+1)&lt;&gt;MONTH(A33),"",A33+1))</f>
        <v>25</v>
      </c>
      <c r="C33" s="27">
        <f t="shared" ref="C33" si="72">IF(B33="","",IF(MONTH(B33+1)&lt;&gt;MONTH(B33),"",B33+1))</f>
        <v>26</v>
      </c>
      <c r="D33" s="27">
        <f t="shared" ref="D33" si="73">IF(C33="","",IF(MONTH(C33+1)&lt;&gt;MONTH(C33),"",C33+1))</f>
        <v>27</v>
      </c>
      <c r="E33" s="27">
        <f t="shared" ref="E33" si="74">IF(D33="","",IF(MONTH(D33+1)&lt;&gt;MONTH(D33),"",D33+1))</f>
        <v>28</v>
      </c>
      <c r="F33" s="27">
        <f t="shared" ref="F33" si="75">IF(E33="","",IF(MONTH(E33+1)&lt;&gt;MONTH(E33),"",E33+1))</f>
        <v>29</v>
      </c>
      <c r="G33" s="40">
        <f t="shared" ref="G33" si="76">IF(F33="","",IF(MONTH(F33+1)&lt;&gt;MONTH(F33),"",F33+1))</f>
        <v>30</v>
      </c>
      <c r="H33" s="2"/>
      <c r="I33" s="41">
        <v>28</v>
      </c>
      <c r="J33" s="27"/>
      <c r="K33" s="27"/>
      <c r="L33" s="27"/>
      <c r="M33" s="27"/>
      <c r="N33" s="27"/>
      <c r="O33" s="40"/>
      <c r="P33" s="2"/>
      <c r="Q33" s="41">
        <v>28</v>
      </c>
      <c r="R33" s="27">
        <v>29</v>
      </c>
      <c r="S33" s="27">
        <v>30</v>
      </c>
      <c r="T33" s="27">
        <v>31</v>
      </c>
      <c r="U33" s="27"/>
      <c r="V33" s="27"/>
      <c r="W33" s="40"/>
      <c r="Y33" s="12">
        <v>25</v>
      </c>
      <c r="Z33" s="35">
        <v>26</v>
      </c>
      <c r="AA33" s="35">
        <v>27</v>
      </c>
      <c r="AB33" s="35">
        <v>28</v>
      </c>
      <c r="AC33" s="35">
        <v>29</v>
      </c>
      <c r="AD33" s="27">
        <v>30</v>
      </c>
      <c r="AE33" s="14"/>
      <c r="AG33" s="50"/>
      <c r="AI33" s="97"/>
      <c r="AJ33" s="55"/>
    </row>
    <row r="34" spans="1:37" ht="16.5" x14ac:dyDescent="0.3">
      <c r="A34" s="12">
        <v>31</v>
      </c>
      <c r="B34" s="27"/>
      <c r="C34" s="27" t="str">
        <f t="shared" si="43"/>
        <v/>
      </c>
      <c r="D34" s="27" t="str">
        <f t="shared" si="61"/>
        <v/>
      </c>
      <c r="E34" s="27" t="str">
        <f t="shared" si="44"/>
        <v/>
      </c>
      <c r="F34" s="27" t="str">
        <f t="shared" si="45"/>
        <v/>
      </c>
      <c r="G34" s="40" t="str">
        <f t="shared" si="46"/>
        <v/>
      </c>
      <c r="H34" s="2"/>
      <c r="I34" s="41"/>
      <c r="J34" s="27" t="str">
        <f t="shared" si="63"/>
        <v/>
      </c>
      <c r="K34" s="27" t="str">
        <f t="shared" si="47"/>
        <v/>
      </c>
      <c r="L34" s="27" t="str">
        <f t="shared" si="64"/>
        <v/>
      </c>
      <c r="M34" s="27" t="str">
        <f t="shared" si="48"/>
        <v/>
      </c>
      <c r="N34" s="27" t="str">
        <f t="shared" si="49"/>
        <v/>
      </c>
      <c r="O34" s="40" t="str">
        <f t="shared" si="50"/>
        <v/>
      </c>
      <c r="P34" s="2"/>
      <c r="Q34" s="12"/>
      <c r="R34" s="13" t="str">
        <f t="shared" si="66"/>
        <v/>
      </c>
      <c r="S34" s="13" t="str">
        <f t="shared" si="51"/>
        <v/>
      </c>
      <c r="T34" s="13" t="str">
        <f t="shared" si="67"/>
        <v/>
      </c>
      <c r="U34" s="13" t="str">
        <f t="shared" si="52"/>
        <v/>
      </c>
      <c r="V34" s="13" t="str">
        <f t="shared" si="53"/>
        <v/>
      </c>
      <c r="W34" s="14" t="str">
        <f t="shared" si="54"/>
        <v/>
      </c>
      <c r="Y34" s="12"/>
      <c r="Z34" s="13" t="str">
        <f t="shared" si="69"/>
        <v/>
      </c>
      <c r="AA34" s="13" t="str">
        <f t="shared" si="55"/>
        <v/>
      </c>
      <c r="AB34" s="13" t="str">
        <f t="shared" si="70"/>
        <v/>
      </c>
      <c r="AC34" s="13" t="str">
        <f t="shared" si="56"/>
        <v/>
      </c>
      <c r="AD34" s="13" t="str">
        <f t="shared" si="57"/>
        <v/>
      </c>
      <c r="AE34" s="14" t="str">
        <f t="shared" si="58"/>
        <v/>
      </c>
      <c r="AG34" s="50"/>
      <c r="AH34" s="107" t="s">
        <v>19</v>
      </c>
      <c r="AI34" s="108"/>
      <c r="AJ34" s="109"/>
    </row>
    <row r="35" spans="1:37" x14ac:dyDescent="0.2">
      <c r="A35" s="112" t="s">
        <v>16</v>
      </c>
      <c r="B35" s="113"/>
      <c r="C35" s="113"/>
      <c r="D35" s="113"/>
      <c r="E35" s="113"/>
      <c r="F35" s="113"/>
      <c r="G35" s="114"/>
      <c r="H35" s="2"/>
      <c r="I35" s="112" t="s">
        <v>10</v>
      </c>
      <c r="J35" s="113"/>
      <c r="K35" s="113"/>
      <c r="L35" s="113"/>
      <c r="M35" s="113"/>
      <c r="N35" s="113"/>
      <c r="O35" s="114"/>
      <c r="P35" s="2"/>
      <c r="Q35" s="15" t="str">
        <f t="shared" si="65"/>
        <v/>
      </c>
      <c r="R35" s="115" t="s">
        <v>14</v>
      </c>
      <c r="S35" s="113"/>
      <c r="T35" s="113"/>
      <c r="U35" s="113"/>
      <c r="V35" s="113"/>
      <c r="W35" s="114"/>
      <c r="Y35" s="112" t="s">
        <v>11</v>
      </c>
      <c r="Z35" s="113"/>
      <c r="AA35" s="113"/>
      <c r="AB35" s="113"/>
      <c r="AC35" s="113"/>
      <c r="AD35" s="113"/>
      <c r="AE35" s="114"/>
      <c r="AG35" s="50"/>
      <c r="AJ35" s="55"/>
    </row>
    <row r="36" spans="1:37" x14ac:dyDescent="0.2">
      <c r="AG36" s="50"/>
      <c r="AJ36" s="55"/>
    </row>
    <row r="37" spans="1:37" ht="15" x14ac:dyDescent="0.2">
      <c r="A37" s="122">
        <f>DATE(YEAR(Y27+35),MONTH(Y27+35),1)</f>
        <v>44317</v>
      </c>
      <c r="B37" s="123"/>
      <c r="C37" s="123"/>
      <c r="D37" s="123"/>
      <c r="E37" s="123"/>
      <c r="F37" s="123"/>
      <c r="G37" s="124"/>
      <c r="H37" s="5"/>
      <c r="I37" s="122">
        <f>DATE(YEAR(A37+35),MONTH(A37+35),1)</f>
        <v>44348</v>
      </c>
      <c r="J37" s="123"/>
      <c r="K37" s="123"/>
      <c r="L37" s="123"/>
      <c r="M37" s="123"/>
      <c r="N37" s="123"/>
      <c r="O37" s="124"/>
      <c r="P37" s="5"/>
      <c r="Q37" s="122">
        <f>DATE(YEAR(I37+35),MONTH(I37+35),1)</f>
        <v>44378</v>
      </c>
      <c r="R37" s="123"/>
      <c r="S37" s="123"/>
      <c r="T37" s="123"/>
      <c r="U37" s="123"/>
      <c r="V37" s="123"/>
      <c r="W37" s="124"/>
      <c r="Y37" s="122">
        <f>DATE(YEAR(Q37+35),MONTH(Q37+35),1)</f>
        <v>44409</v>
      </c>
      <c r="Z37" s="123"/>
      <c r="AA37" s="123"/>
      <c r="AB37" s="123"/>
      <c r="AC37" s="123"/>
      <c r="AD37" s="123"/>
      <c r="AE37" s="124"/>
      <c r="AG37" s="50"/>
      <c r="AH37" s="63"/>
      <c r="AJ37" s="65"/>
    </row>
    <row r="38" spans="1:37" ht="13.5" x14ac:dyDescent="0.25">
      <c r="A38" s="19" t="str">
        <f>CHOOSE(1+MOD(startday+1-2,7),"Su","M","Tu","W","Th","F","Sa")</f>
        <v>Su</v>
      </c>
      <c r="B38" s="20" t="str">
        <f>CHOOSE(1+MOD(startday+2-2,7),"Su","M","Tu","W","Th","F","Sa")</f>
        <v>M</v>
      </c>
      <c r="C38" s="20" t="str">
        <f>CHOOSE(1+MOD(startday+3-2,7),"Su","M","Tu","W","Th","F","Sa")</f>
        <v>Tu</v>
      </c>
      <c r="D38" s="20" t="str">
        <f>CHOOSE(1+MOD(startday+4-2,7),"Su","M","Tu","W","Th","F","Sa")</f>
        <v>W</v>
      </c>
      <c r="E38" s="20" t="str">
        <f>CHOOSE(1+MOD(startday+5-2,7),"Su","M","Tu","W","Th","F","Sa")</f>
        <v>Th</v>
      </c>
      <c r="F38" s="20" t="str">
        <f>CHOOSE(1+MOD(startday+6-2,7),"Su","M","Tu","W","Th","F","Sa")</f>
        <v>F</v>
      </c>
      <c r="G38" s="21" t="str">
        <f>CHOOSE(1+MOD(startday+7-2,7),"Su","M","Tu","W","Th","F","Sa")</f>
        <v>Sa</v>
      </c>
      <c r="H38" s="2"/>
      <c r="I38" s="19" t="str">
        <f>CHOOSE(1+MOD(startday+1-2,7),"Su","M","Tu","W","Th","F","Sa")</f>
        <v>Su</v>
      </c>
      <c r="J38" s="20" t="str">
        <f>CHOOSE(1+MOD(startday+2-2,7),"Su","M","Tu","W","Th","F","Sa")</f>
        <v>M</v>
      </c>
      <c r="K38" s="20" t="str">
        <f>CHOOSE(1+MOD(startday+3-2,7),"Su","M","Tu","W","Th","F","Sa")</f>
        <v>Tu</v>
      </c>
      <c r="L38" s="20" t="str">
        <f>CHOOSE(1+MOD(startday+4-2,7),"Su","M","Tu","W","Th","F","Sa")</f>
        <v>W</v>
      </c>
      <c r="M38" s="20" t="str">
        <f>CHOOSE(1+MOD(startday+5-2,7),"Su","M","Tu","W","Th","F","Sa")</f>
        <v>Th</v>
      </c>
      <c r="N38" s="20" t="str">
        <f>CHOOSE(1+MOD(startday+6-2,7),"Su","M","Tu","W","Th","F","Sa")</f>
        <v>F</v>
      </c>
      <c r="O38" s="21" t="str">
        <f>CHOOSE(1+MOD(startday+7-2,7),"Su","M","Tu","W","Th","F","Sa")</f>
        <v>Sa</v>
      </c>
      <c r="P38" s="2"/>
      <c r="Q38" s="19" t="str">
        <f>CHOOSE(1+MOD(startday+1-2,7),"Su","M","Tu","W","Th","F","Sa")</f>
        <v>Su</v>
      </c>
      <c r="R38" s="20" t="str">
        <f>CHOOSE(1+MOD(startday+2-2,7),"Su","M","Tu","W","Th","F","Sa")</f>
        <v>M</v>
      </c>
      <c r="S38" s="20" t="str">
        <f>CHOOSE(1+MOD(startday+3-2,7),"Su","M","Tu","W","Th","F","Sa")</f>
        <v>Tu</v>
      </c>
      <c r="T38" s="20" t="str">
        <f>CHOOSE(1+MOD(startday+4-2,7),"Su","M","Tu","W","Th","F","Sa")</f>
        <v>W</v>
      </c>
      <c r="U38" s="20" t="str">
        <f>CHOOSE(1+MOD(startday+5-2,7),"Su","M","Tu","W","Th","F","Sa")</f>
        <v>Th</v>
      </c>
      <c r="V38" s="20" t="str">
        <f>CHOOSE(1+MOD(startday+6-2,7),"Su","M","Tu","W","Th","F","Sa")</f>
        <v>F</v>
      </c>
      <c r="W38" s="21" t="str">
        <f>CHOOSE(1+MOD(startday+7-2,7),"Su","M","Tu","W","Th","F","Sa")</f>
        <v>Sa</v>
      </c>
      <c r="Y38" s="19" t="str">
        <f>CHOOSE(1+MOD(startday+1-2,7),"Su","M","Tu","W","Th","F","Sa")</f>
        <v>Su</v>
      </c>
      <c r="Z38" s="20" t="str">
        <f>CHOOSE(1+MOD(startday+2-2,7),"Su","M","Tu","W","Th","F","Sa")</f>
        <v>M</v>
      </c>
      <c r="AA38" s="20" t="str">
        <f>CHOOSE(1+MOD(startday+3-2,7),"Su","M","Tu","W","Th","F","Sa")</f>
        <v>Tu</v>
      </c>
      <c r="AB38" s="20" t="str">
        <f>CHOOSE(1+MOD(startday+4-2,7),"Su","M","Tu","W","Th","F","Sa")</f>
        <v>W</v>
      </c>
      <c r="AC38" s="20" t="str">
        <f>CHOOSE(1+MOD(startday+5-2,7),"Su","M","Tu","W","Th","F","Sa")</f>
        <v>Th</v>
      </c>
      <c r="AD38" s="20" t="str">
        <f>CHOOSE(1+MOD(startday+6-2,7),"Su","M","Tu","W","Th","F","Sa")</f>
        <v>F</v>
      </c>
      <c r="AE38" s="21" t="str">
        <f>CHOOSE(1+MOD(startday+7-2,7),"Su","M","Tu","W","Th","F","Sa")</f>
        <v>Sa</v>
      </c>
      <c r="AG38" s="50"/>
      <c r="AH38" s="63"/>
      <c r="AI38" s="64"/>
      <c r="AJ38" s="70"/>
    </row>
    <row r="39" spans="1:37" x14ac:dyDescent="0.2">
      <c r="A39" s="12" t="str">
        <f>IF(WEEKDAY(A37,1)=startday,A37,"")</f>
        <v/>
      </c>
      <c r="B39" s="13" t="str">
        <f>IF(A39="",IF(WEEKDAY(A37,1)=MOD(startday,7)+1,A37,""),A39+1)</f>
        <v/>
      </c>
      <c r="C39" s="13" t="str">
        <f>IF(B39="",IF(WEEKDAY(A37,1)=MOD(startday+1,7)+1,A37,""),B39+1)</f>
        <v/>
      </c>
      <c r="D39" s="13" t="str">
        <f>IF(C39="",IF(WEEKDAY(A37,1)=MOD(startday+2,7)+1,A37,""),C39+1)</f>
        <v/>
      </c>
      <c r="E39" s="13" t="str">
        <f>IF(D39="",IF(WEEKDAY(A37,1)=MOD(startday+3,7)+1,A37,""),D39+1)</f>
        <v/>
      </c>
      <c r="F39" s="13" t="str">
        <f>IF(E39="",IF(WEEKDAY(A37,1)=MOD(startday+4,7)+1,A37,""),E39+1)</f>
        <v/>
      </c>
      <c r="G39" s="14">
        <f>IF(F39="",IF(WEEKDAY(A37,1)=MOD(startday+5,7)+1,A37,""),F39+1)</f>
        <v>44317</v>
      </c>
      <c r="H39" s="2"/>
      <c r="I39" s="12"/>
      <c r="J39" s="32"/>
      <c r="K39" s="13">
        <f>IF(J39="",IF(WEEKDAY(I37,1)=MOD(startday+1,7)+1,I37,""),J39+1)</f>
        <v>44348</v>
      </c>
      <c r="L39" s="13">
        <f>IF(K39="",IF(WEEKDAY(I37,1)=MOD(startday+2,7)+1,I37,""),K39+1)</f>
        <v>44349</v>
      </c>
      <c r="M39" s="30">
        <f>IF(L39="",IF(WEEKDAY(I37,1)=MOD(startday+3,7)+1,I37,""),L39+1)</f>
        <v>44350</v>
      </c>
      <c r="N39" s="13">
        <f>IF(M39="",IF(WEEKDAY(I37,1)=MOD(startday+4,7)+1,I37,""),M39+1)</f>
        <v>44351</v>
      </c>
      <c r="O39" s="14">
        <f>IF(N39="",IF(WEEKDAY(I37,1)=MOD(startday+5,7)+1,I37,""),N39+1)</f>
        <v>44352</v>
      </c>
      <c r="P39" s="2"/>
      <c r="Q39" s="12" t="str">
        <f>IF(WEEKDAY(Q37,1)=startday,Q37,"")</f>
        <v/>
      </c>
      <c r="R39" s="37" t="str">
        <f>IF(Q39="",IF(WEEKDAY(Q37,1)=MOD(startday,7)+1,Q37,""),Q39+1)</f>
        <v/>
      </c>
      <c r="S39" s="37" t="str">
        <f>IF(R39="",IF(WEEKDAY(Q37,1)=MOD(startday+1,7)+1,Q37,""),R39+1)</f>
        <v/>
      </c>
      <c r="T39" s="27" t="str">
        <f>IF(S39="",IF(WEEKDAY(Q37,1)=MOD(startday+2,7)+1,Q37,""),S39+1)</f>
        <v/>
      </c>
      <c r="U39" s="27">
        <f>IF(T39="",IF(WEEKDAY(Q37,1)=MOD(startday+3,7)+1,Q37,""),T39+1)</f>
        <v>44378</v>
      </c>
      <c r="V39" s="45">
        <f>IF(U39="",IF(WEEKDAY(Q37,1)=MOD(startday+4,7)+1,Q37,""),U39+1)</f>
        <v>44379</v>
      </c>
      <c r="W39" s="14">
        <f>IF(V39="",IF(WEEKDAY(Q37,1)=MOD(startday+5,7)+1,Q37,""),V39+1)</f>
        <v>44380</v>
      </c>
      <c r="Y39" s="12">
        <f>IF(WEEKDAY(Y37,1)=startday,Y37,"")</f>
        <v>44409</v>
      </c>
      <c r="Z39" s="13">
        <f>IF(Y39="",IF(WEEKDAY(Y37,1)=MOD(startday,7)+1,Y37,""),Y39+1)</f>
        <v>44410</v>
      </c>
      <c r="AA39" s="13">
        <f>IF(Z39="",IF(WEEKDAY(Y37,1)=MOD(startday+1,7)+1,Y37,""),Z39+1)</f>
        <v>44411</v>
      </c>
      <c r="AB39" s="13">
        <f>IF(AA39="",IF(WEEKDAY(Y37,1)=MOD(startday+2,7)+1,Y37,""),AA39+1)</f>
        <v>44412</v>
      </c>
      <c r="AC39" s="13">
        <f>IF(AB39="",IF(WEEKDAY(Y37,1)=MOD(startday+3,7)+1,Y37,""),AB39+1)</f>
        <v>44413</v>
      </c>
      <c r="AD39" s="13">
        <f>IF(AC39="",IF(WEEKDAY(Y37,1)=MOD(startday+4,7)+1,Y37,""),AC39+1)</f>
        <v>44414</v>
      </c>
      <c r="AE39" s="14">
        <f>IF(AD39="",IF(WEEKDAY(Y37,1)=MOD(startday+5,7)+1,Y37,""),AD39+1)</f>
        <v>44415</v>
      </c>
      <c r="AG39" s="50"/>
      <c r="AH39" s="63"/>
      <c r="AI39" s="64"/>
      <c r="AJ39" s="65"/>
    </row>
    <row r="40" spans="1:37" x14ac:dyDescent="0.2">
      <c r="A40" s="12">
        <f>IF(G39="","",IF(MONTH(G39+1)&lt;&gt;MONTH(G39),"",G39+1))</f>
        <v>44318</v>
      </c>
      <c r="B40" s="27">
        <f>IF(A40="","",IF(MONTH(A40+1)&lt;&gt;MONTH(A40),"",A40+1))</f>
        <v>44319</v>
      </c>
      <c r="C40" s="27">
        <f t="shared" ref="C40:C43" si="77">IF(B40="","",IF(MONTH(B40+1)&lt;&gt;MONTH(B40),"",B40+1))</f>
        <v>44320</v>
      </c>
      <c r="D40" s="27">
        <f>IF(C40="","",IF(MONTH(C40+1)&lt;&gt;MONTH(C40),"",C40+1))</f>
        <v>44321</v>
      </c>
      <c r="E40" s="27">
        <f t="shared" ref="E40:E43" si="78">IF(D40="","",IF(MONTH(D40+1)&lt;&gt;MONTH(D40),"",D40+1))</f>
        <v>44322</v>
      </c>
      <c r="F40" s="27">
        <f t="shared" ref="F40:F43" si="79">IF(E40="","",IF(MONTH(E40+1)&lt;&gt;MONTH(E40),"",E40+1))</f>
        <v>44323</v>
      </c>
      <c r="G40" s="14">
        <f t="shared" ref="G40:G42" si="80">IF(F40="","",IF(MONTH(F40+1)&lt;&gt;MONTH(F40),"",F40+1))</f>
        <v>44324</v>
      </c>
      <c r="H40" s="2"/>
      <c r="I40" s="12">
        <f>IF(O39="","",IF(MONTH(O39+1)&lt;&gt;MONTH(O39),"",O39+1))</f>
        <v>44353</v>
      </c>
      <c r="J40" s="13">
        <f>IF(I40="","",IF(MONTH(I40+1)&lt;&gt;MONTH(I40),"",I40+1))</f>
        <v>44354</v>
      </c>
      <c r="K40" s="13">
        <f t="shared" ref="K40:K43" si="81">IF(J40="","",IF(MONTH(J40+1)&lt;&gt;MONTH(J40),"",J40+1))</f>
        <v>44355</v>
      </c>
      <c r="L40" s="13">
        <f>IF(K40="","",IF(MONTH(K40+1)&lt;&gt;MONTH(K40),"",K40+1))</f>
        <v>44356</v>
      </c>
      <c r="M40" s="27">
        <f t="shared" ref="M40:M43" si="82">IF(L40="","",IF(MONTH(L40+1)&lt;&gt;MONTH(L40),"",L40+1))</f>
        <v>44357</v>
      </c>
      <c r="N40" s="13">
        <f t="shared" ref="N40:N43" si="83">IF(M40="","",IF(MONTH(M40+1)&lt;&gt;MONTH(M40),"",M40+1))</f>
        <v>44358</v>
      </c>
      <c r="O40" s="14">
        <f t="shared" ref="O40:O43" si="84">IF(N40="","",IF(MONTH(N40+1)&lt;&gt;MONTH(N40),"",N40+1))</f>
        <v>44359</v>
      </c>
      <c r="P40" s="2"/>
      <c r="Q40" s="12">
        <f>IF(W39="","",IF(MONTH(W39+1)&lt;&gt;MONTH(W39),"",W39+1))</f>
        <v>44381</v>
      </c>
      <c r="R40" s="32">
        <f>IF(Q40="","",IF(MONTH(Q40+1)&lt;&gt;MONTH(Q40),"",Q40+1))</f>
        <v>44382</v>
      </c>
      <c r="S40" s="13">
        <f t="shared" ref="S40:S44" si="85">IF(R40="","",IF(MONTH(R40+1)&lt;&gt;MONTH(R40),"",R40+1))</f>
        <v>44383</v>
      </c>
      <c r="T40" s="27">
        <f>IF(S40="","",IF(MONTH(S40+1)&lt;&gt;MONTH(S40),"",S40+1))</f>
        <v>44384</v>
      </c>
      <c r="U40" s="27">
        <f t="shared" ref="U40:U44" si="86">IF(T40="","",IF(MONTH(T40+1)&lt;&gt;MONTH(T40),"",T40+1))</f>
        <v>44385</v>
      </c>
      <c r="V40" s="27">
        <f t="shared" ref="V40:V44" si="87">IF(U40="","",IF(MONTH(U40+1)&lt;&gt;MONTH(U40),"",U40+1))</f>
        <v>44386</v>
      </c>
      <c r="W40" s="14">
        <f t="shared" ref="W40:W44" si="88">IF(V40="","",IF(MONTH(V40+1)&lt;&gt;MONTH(V40),"",V40+1))</f>
        <v>44387</v>
      </c>
      <c r="Y40" s="12">
        <f>IF(AE39="","",IF(MONTH(AE39+1)&lt;&gt;MONTH(AE39),"",AE39+1))</f>
        <v>44416</v>
      </c>
      <c r="Z40" s="13">
        <f>IF(Y40="","",IF(MONTH(Y40+1)&lt;&gt;MONTH(Y40),"",Y40+1))</f>
        <v>44417</v>
      </c>
      <c r="AA40" s="13">
        <f t="shared" ref="AA40:AA44" si="89">IF(Z40="","",IF(MONTH(Z40+1)&lt;&gt;MONTH(Z40),"",Z40+1))</f>
        <v>44418</v>
      </c>
      <c r="AB40" s="13">
        <f>IF(AA40="","",IF(MONTH(AA40+1)&lt;&gt;MONTH(AA40),"",AA40+1))</f>
        <v>44419</v>
      </c>
      <c r="AC40" s="13">
        <f t="shared" ref="AC40:AC44" si="90">IF(AB40="","",IF(MONTH(AB40+1)&lt;&gt;MONTH(AB40),"",AB40+1))</f>
        <v>44420</v>
      </c>
      <c r="AD40" s="13">
        <f t="shared" ref="AD40:AD44" si="91">IF(AC40="","",IF(MONTH(AC40+1)&lt;&gt;MONTH(AC40),"",AC40+1))</f>
        <v>44421</v>
      </c>
      <c r="AE40" s="14">
        <f t="shared" ref="AE40:AE44" si="92">IF(AD40="","",IF(MONTH(AD40+1)&lt;&gt;MONTH(AD40),"",AD40+1))</f>
        <v>44422</v>
      </c>
      <c r="AG40" s="50"/>
      <c r="AI40" s="66"/>
      <c r="AJ40" s="55"/>
      <c r="AK40" s="82"/>
    </row>
    <row r="41" spans="1:37" x14ac:dyDescent="0.2">
      <c r="A41" s="12">
        <f t="shared" ref="A41:A43" si="93">IF(G40="","",IF(MONTH(G40+1)&lt;&gt;MONTH(G40),"",G40+1))</f>
        <v>44325</v>
      </c>
      <c r="B41" s="27">
        <f t="shared" ref="B41:B43" si="94">IF(A41="","",IF(MONTH(A41+1)&lt;&gt;MONTH(A41),"",A41+1))</f>
        <v>44326</v>
      </c>
      <c r="C41" s="27">
        <f t="shared" si="77"/>
        <v>44327</v>
      </c>
      <c r="D41" s="27">
        <f t="shared" ref="D41:D43" si="95">IF(C41="","",IF(MONTH(C41+1)&lt;&gt;MONTH(C41),"",C41+1))</f>
        <v>44328</v>
      </c>
      <c r="E41" s="27">
        <f t="shared" si="78"/>
        <v>44329</v>
      </c>
      <c r="F41" s="53">
        <f t="shared" si="79"/>
        <v>44330</v>
      </c>
      <c r="G41" s="14">
        <f t="shared" si="80"/>
        <v>44331</v>
      </c>
      <c r="H41" s="2"/>
      <c r="I41" s="12">
        <f t="shared" ref="I41:I43" si="96">IF(O40="","",IF(MONTH(O40+1)&lt;&gt;MONTH(O40),"",O40+1))</f>
        <v>44360</v>
      </c>
      <c r="J41" s="13">
        <f t="shared" ref="J41:J43" si="97">IF(I41="","",IF(MONTH(I41+1)&lt;&gt;MONTH(I41),"",I41+1))</f>
        <v>44361</v>
      </c>
      <c r="K41" s="13">
        <f t="shared" si="81"/>
        <v>44362</v>
      </c>
      <c r="L41" s="27">
        <f t="shared" ref="L41:L43" si="98">IF(K41="","",IF(MONTH(K41+1)&lt;&gt;MONTH(K41),"",K41+1))</f>
        <v>44363</v>
      </c>
      <c r="M41" s="13">
        <f t="shared" si="82"/>
        <v>44364</v>
      </c>
      <c r="N41" s="111">
        <f t="shared" si="83"/>
        <v>44365</v>
      </c>
      <c r="O41" s="14">
        <f t="shared" si="84"/>
        <v>44366</v>
      </c>
      <c r="P41" s="2"/>
      <c r="Q41" s="12">
        <f t="shared" ref="Q41:Q43" si="99">IF(W40="","",IF(MONTH(W40+1)&lt;&gt;MONTH(W40),"",W40+1))</f>
        <v>44388</v>
      </c>
      <c r="R41" s="13">
        <f t="shared" ref="R41:R44" si="100">IF(Q41="","",IF(MONTH(Q41+1)&lt;&gt;MONTH(Q41),"",Q41+1))</f>
        <v>44389</v>
      </c>
      <c r="S41" s="13">
        <f t="shared" si="85"/>
        <v>44390</v>
      </c>
      <c r="T41" s="27">
        <f t="shared" ref="T41:T44" si="101">IF(S41="","",IF(MONTH(S41+1)&lt;&gt;MONTH(S41),"",S41+1))</f>
        <v>44391</v>
      </c>
      <c r="U41" s="27">
        <f t="shared" si="86"/>
        <v>44392</v>
      </c>
      <c r="V41" s="27">
        <f t="shared" si="87"/>
        <v>44393</v>
      </c>
      <c r="W41" s="14">
        <f t="shared" si="88"/>
        <v>44394</v>
      </c>
      <c r="Y41" s="12">
        <f t="shared" ref="Y41:Y43" si="102">IF(AE40="","",IF(MONTH(AE40+1)&lt;&gt;MONTH(AE40),"",AE40+1))</f>
        <v>44423</v>
      </c>
      <c r="Z41" s="13">
        <f t="shared" ref="Z41:Z44" si="103">IF(Y41="","",IF(MONTH(Y41+1)&lt;&gt;MONTH(Y41),"",Y41+1))</f>
        <v>44424</v>
      </c>
      <c r="AA41" s="13">
        <f t="shared" si="89"/>
        <v>44425</v>
      </c>
      <c r="AB41" s="13">
        <f t="shared" ref="AB41:AB44" si="104">IF(AA41="","",IF(MONTH(AA41+1)&lt;&gt;MONTH(AA41),"",AA41+1))</f>
        <v>44426</v>
      </c>
      <c r="AC41" s="13">
        <f t="shared" si="90"/>
        <v>44427</v>
      </c>
      <c r="AD41" s="13">
        <f t="shared" si="91"/>
        <v>44428</v>
      </c>
      <c r="AE41" s="14">
        <f t="shared" si="92"/>
        <v>44429</v>
      </c>
      <c r="AG41" s="50"/>
      <c r="AH41" s="68"/>
      <c r="AI41" s="87"/>
      <c r="AJ41" s="55"/>
    </row>
    <row r="42" spans="1:37" x14ac:dyDescent="0.2">
      <c r="A42" s="12">
        <f t="shared" si="93"/>
        <v>44332</v>
      </c>
      <c r="B42" s="27">
        <f t="shared" si="94"/>
        <v>44333</v>
      </c>
      <c r="C42" s="27">
        <f t="shared" si="77"/>
        <v>44334</v>
      </c>
      <c r="D42" s="27">
        <f t="shared" si="95"/>
        <v>44335</v>
      </c>
      <c r="E42" s="27">
        <f t="shared" si="78"/>
        <v>44336</v>
      </c>
      <c r="F42" s="35">
        <f t="shared" si="79"/>
        <v>44337</v>
      </c>
      <c r="G42" s="14">
        <f t="shared" si="80"/>
        <v>44338</v>
      </c>
      <c r="H42" s="2"/>
      <c r="I42" s="12">
        <f t="shared" si="96"/>
        <v>44367</v>
      </c>
      <c r="J42" s="13">
        <f t="shared" si="97"/>
        <v>44368</v>
      </c>
      <c r="K42" s="13">
        <f t="shared" si="81"/>
        <v>44369</v>
      </c>
      <c r="L42" s="13">
        <f t="shared" si="98"/>
        <v>44370</v>
      </c>
      <c r="M42" s="13">
        <f t="shared" si="82"/>
        <v>44371</v>
      </c>
      <c r="N42" s="45">
        <f t="shared" si="83"/>
        <v>44372</v>
      </c>
      <c r="O42" s="14">
        <f t="shared" si="84"/>
        <v>44373</v>
      </c>
      <c r="P42" s="2"/>
      <c r="Q42" s="12">
        <f t="shared" si="99"/>
        <v>44395</v>
      </c>
      <c r="R42" s="13">
        <f t="shared" si="100"/>
        <v>44396</v>
      </c>
      <c r="S42" s="13">
        <f t="shared" si="85"/>
        <v>44397</v>
      </c>
      <c r="T42" s="27">
        <f t="shared" si="101"/>
        <v>44398</v>
      </c>
      <c r="U42" s="27">
        <f t="shared" si="86"/>
        <v>44399</v>
      </c>
      <c r="V42" s="27">
        <f t="shared" si="87"/>
        <v>44400</v>
      </c>
      <c r="W42" s="14">
        <f t="shared" si="88"/>
        <v>44401</v>
      </c>
      <c r="Y42" s="12">
        <f t="shared" si="102"/>
        <v>44430</v>
      </c>
      <c r="Z42" s="13">
        <f t="shared" si="103"/>
        <v>44431</v>
      </c>
      <c r="AA42" s="13">
        <f t="shared" si="89"/>
        <v>44432</v>
      </c>
      <c r="AB42" s="13">
        <f t="shared" si="104"/>
        <v>44433</v>
      </c>
      <c r="AC42" s="30">
        <f t="shared" si="90"/>
        <v>44434</v>
      </c>
      <c r="AD42" s="13">
        <f t="shared" si="91"/>
        <v>44435</v>
      </c>
      <c r="AE42" s="14">
        <f t="shared" si="92"/>
        <v>44436</v>
      </c>
      <c r="AG42" s="50"/>
      <c r="AH42" s="64"/>
      <c r="AI42" s="68"/>
      <c r="AJ42" s="65"/>
    </row>
    <row r="43" spans="1:37" x14ac:dyDescent="0.2">
      <c r="A43" s="56">
        <f t="shared" si="93"/>
        <v>44339</v>
      </c>
      <c r="B43" s="59">
        <f t="shared" si="94"/>
        <v>44340</v>
      </c>
      <c r="C43" s="59">
        <f t="shared" si="77"/>
        <v>44341</v>
      </c>
      <c r="D43" s="59">
        <f t="shared" si="95"/>
        <v>44342</v>
      </c>
      <c r="E43" s="59">
        <f t="shared" si="78"/>
        <v>44343</v>
      </c>
      <c r="F43" s="60">
        <f t="shared" si="79"/>
        <v>44344</v>
      </c>
      <c r="G43" s="15">
        <v>29</v>
      </c>
      <c r="H43" s="2"/>
      <c r="I43" s="12">
        <f t="shared" si="96"/>
        <v>44374</v>
      </c>
      <c r="J43" s="13">
        <f t="shared" si="97"/>
        <v>44375</v>
      </c>
      <c r="K43" s="13">
        <f t="shared" si="81"/>
        <v>44376</v>
      </c>
      <c r="L43" s="13">
        <f t="shared" si="98"/>
        <v>44377</v>
      </c>
      <c r="M43" s="30" t="str">
        <f t="shared" si="82"/>
        <v/>
      </c>
      <c r="N43" s="13" t="str">
        <f t="shared" si="83"/>
        <v/>
      </c>
      <c r="O43" s="14" t="str">
        <f t="shared" si="84"/>
        <v/>
      </c>
      <c r="P43" s="2"/>
      <c r="Q43" s="12">
        <f t="shared" si="99"/>
        <v>44402</v>
      </c>
      <c r="R43" s="13">
        <f t="shared" si="100"/>
        <v>44403</v>
      </c>
      <c r="S43" s="13">
        <f t="shared" si="85"/>
        <v>44404</v>
      </c>
      <c r="T43" s="13">
        <f t="shared" si="101"/>
        <v>44405</v>
      </c>
      <c r="U43" s="13">
        <f t="shared" si="86"/>
        <v>44406</v>
      </c>
      <c r="V43" s="13">
        <f t="shared" si="87"/>
        <v>44407</v>
      </c>
      <c r="W43" s="14">
        <f t="shared" si="88"/>
        <v>44408</v>
      </c>
      <c r="Y43" s="12">
        <f t="shared" si="102"/>
        <v>44437</v>
      </c>
      <c r="Z43" s="35">
        <f t="shared" si="103"/>
        <v>44438</v>
      </c>
      <c r="AA43" s="35">
        <f t="shared" si="89"/>
        <v>44439</v>
      </c>
      <c r="AB43" s="35" t="str">
        <f t="shared" si="104"/>
        <v/>
      </c>
      <c r="AC43" s="35" t="str">
        <f t="shared" si="90"/>
        <v/>
      </c>
      <c r="AD43" s="48" t="str">
        <f t="shared" si="91"/>
        <v/>
      </c>
      <c r="AE43" s="14" t="str">
        <f t="shared" si="92"/>
        <v/>
      </c>
      <c r="AG43" s="50"/>
      <c r="AH43" s="67"/>
      <c r="AI43" s="64"/>
      <c r="AJ43" s="70"/>
    </row>
    <row r="44" spans="1:37" ht="11.25" customHeight="1" x14ac:dyDescent="0.25">
      <c r="A44" s="57">
        <v>30</v>
      </c>
      <c r="B44" s="77">
        <v>31</v>
      </c>
      <c r="C44" s="61"/>
      <c r="D44" s="61" t="s">
        <v>17</v>
      </c>
      <c r="E44" s="58"/>
      <c r="F44" s="58"/>
      <c r="G44" s="62"/>
      <c r="H44" s="2"/>
      <c r="I44" s="15" t="str">
        <f>IF(O43="","",IF(MONTH(O43+1)&lt;&gt;MONTH(O43),"",O43+1))</f>
        <v/>
      </c>
      <c r="J44" s="136" t="s">
        <v>18</v>
      </c>
      <c r="K44" s="137"/>
      <c r="L44" s="137"/>
      <c r="M44" s="137"/>
      <c r="N44" s="137"/>
      <c r="O44" s="138"/>
      <c r="P44" s="2"/>
      <c r="Q44" s="15" t="str">
        <f>IF(W43="","",IF(MONTH(W43+1)&lt;&gt;MONTH(W43),"",W43+1))</f>
        <v/>
      </c>
      <c r="R44" s="16" t="str">
        <f t="shared" si="100"/>
        <v/>
      </c>
      <c r="S44" s="16" t="str">
        <f t="shared" si="85"/>
        <v/>
      </c>
      <c r="T44" s="16" t="str">
        <f t="shared" si="101"/>
        <v/>
      </c>
      <c r="U44" s="16" t="str">
        <f t="shared" si="86"/>
        <v/>
      </c>
      <c r="V44" s="16" t="str">
        <f t="shared" si="87"/>
        <v/>
      </c>
      <c r="W44" s="17" t="str">
        <f t="shared" si="88"/>
        <v/>
      </c>
      <c r="Y44" s="15" t="str">
        <f>IF(AE43="","",IF(MONTH(AE43+1)&lt;&gt;MONTH(AE43),"",AE43+1))</f>
        <v/>
      </c>
      <c r="Z44" s="16" t="str">
        <f t="shared" si="103"/>
        <v/>
      </c>
      <c r="AA44" s="16" t="str">
        <f t="shared" si="89"/>
        <v/>
      </c>
      <c r="AB44" s="16" t="str">
        <f t="shared" si="104"/>
        <v/>
      </c>
      <c r="AC44" s="16" t="str">
        <f t="shared" si="90"/>
        <v/>
      </c>
      <c r="AD44" s="16" t="str">
        <f t="shared" si="91"/>
        <v/>
      </c>
      <c r="AE44" s="17" t="str">
        <f t="shared" si="92"/>
        <v/>
      </c>
      <c r="AG44" s="39"/>
      <c r="AH44" s="88"/>
      <c r="AI44" s="89"/>
      <c r="AJ44" s="90"/>
    </row>
    <row r="46" spans="1:37" x14ac:dyDescent="0.2">
      <c r="I46" s="34"/>
      <c r="L46" s="38"/>
      <c r="M46" s="3"/>
    </row>
  </sheetData>
  <mergeCells count="33">
    <mergeCell ref="A37:G37"/>
    <mergeCell ref="J44:O44"/>
    <mergeCell ref="I37:O37"/>
    <mergeCell ref="Q37:W37"/>
    <mergeCell ref="Y37:AE37"/>
    <mergeCell ref="AA25:AE25"/>
    <mergeCell ref="B25:G25"/>
    <mergeCell ref="I25:O25"/>
    <mergeCell ref="Q25:W25"/>
    <mergeCell ref="A6:AE6"/>
    <mergeCell ref="Y18:AE18"/>
    <mergeCell ref="A8:G8"/>
    <mergeCell ref="Y8:AE8"/>
    <mergeCell ref="A18:G18"/>
    <mergeCell ref="I8:W9"/>
    <mergeCell ref="I18:O18"/>
    <mergeCell ref="Q18:W18"/>
    <mergeCell ref="A35:G35"/>
    <mergeCell ref="R35:W35"/>
    <mergeCell ref="I35:O35"/>
    <mergeCell ref="Y35:AE35"/>
    <mergeCell ref="AI2:AJ2"/>
    <mergeCell ref="A4:C4"/>
    <mergeCell ref="E4:G4"/>
    <mergeCell ref="I4:K4"/>
    <mergeCell ref="E3:G3"/>
    <mergeCell ref="A3:C3"/>
    <mergeCell ref="AG7:AJ7"/>
    <mergeCell ref="A27:G27"/>
    <mergeCell ref="I27:O27"/>
    <mergeCell ref="Q27:W27"/>
    <mergeCell ref="Y27:AE27"/>
    <mergeCell ref="I7:W7"/>
  </mergeCells>
  <phoneticPr fontId="0" type="noConversion"/>
  <conditionalFormatting sqref="I39:O43 Q39:W44 A20:G24 I20:O24 Q20:W24 Y21:AE24 I29:O34 Q29:W34 Y29:AE34 Y39:AE44 A25:B25 I25 Q25 Y25:AA25 A35 Q35:R35 I35 Y35 I44:J44 Y20 AE20 A39:G44 A10:G16 Y10:AE16 A29:G34">
    <cfRule type="cellIs" dxfId="1" priority="2" stopIfTrue="1" operator="equal">
      <formula>""</formula>
    </cfRule>
  </conditionalFormatting>
  <conditionalFormatting sqref="A20:G24 I20:O24 Q20:W24 Y21:AE24 I29:O34 Q29:W34 Y29:AE34 I39:O43 Q39:W44 Y39:AE44 A25:B25 I25 Q25 Y25:AA25 A35 Q35:R35 I35 Y35 I44:J44 Y20 AE20 A39:G44 A10:G16 Y10:AE16 A29:G34">
    <cfRule type="expression" dxfId="0" priority="17" stopIfTrue="1">
      <formula>AND(A10&lt;&gt;"",NOT(ISERROR(MATCH(A10,$AH$8:$AH$39,0))))</formula>
    </cfRule>
  </conditionalFormatting>
  <hyperlinks>
    <hyperlink ref="A2" r:id="rId1"/>
  </hyperlinks>
  <printOptions horizontalCentered="1"/>
  <pageMargins left="0.5" right="0.5" top="0.25" bottom="0" header="0.25" footer="0"/>
  <pageSetup scale="76" orientation="landscape" r:id="rId2"/>
  <headerFooter alignWithMargins="0">
    <oddFooter>&amp;R&amp;"Century Schoolbook,Italic"&amp;8*If necessary, emergency closing days will be made up from April break.*</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Kelly Berbrick</cp:lastModifiedBy>
  <cp:lastPrinted>2020-08-25T17:41:52Z</cp:lastPrinted>
  <dcterms:created xsi:type="dcterms:W3CDTF">2004-08-16T18:44:14Z</dcterms:created>
  <dcterms:modified xsi:type="dcterms:W3CDTF">2020-08-26T12:36:38Z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