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G:\ECS Education Team\Current School Year Paperwork\2025-2026 Finalized Paperowork\Program\"/>
    </mc:Choice>
  </mc:AlternateContent>
  <xr:revisionPtr revIDLastSave="0" documentId="8_{264E68AB-00E9-4B6A-9681-ADFB2CD242E2}" xr6:coauthVersionLast="47" xr6:coauthVersionMax="47" xr10:uidLastSave="{00000000-0000-0000-0000-000000000000}"/>
  <bookViews>
    <workbookView xWindow="-110" yWindow="-110" windowWidth="19420" windowHeight="1030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AcademicYear!$A$6:$AJ$46</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 i="2" l="1"/>
  <c r="Y9" i="2"/>
  <c r="Z9" i="2"/>
  <c r="AA9" i="2"/>
  <c r="AB9" i="2"/>
  <c r="AC9" i="2"/>
  <c r="AD9" i="2"/>
  <c r="AE9" i="2"/>
  <c r="Y10" i="2"/>
  <c r="Z10" i="2" s="1"/>
  <c r="AA10" i="2" s="1"/>
  <c r="AB10" i="2" s="1"/>
  <c r="AC10" i="2" s="1"/>
  <c r="AD10" i="2" s="1"/>
  <c r="AE10" i="2" s="1"/>
  <c r="Y11" i="2" s="1"/>
  <c r="Z11" i="2" s="1"/>
  <c r="AA11" i="2" s="1"/>
  <c r="AB11" i="2" s="1"/>
  <c r="AC11" i="2" s="1"/>
  <c r="AD11" i="2" s="1"/>
  <c r="AE11" i="2" s="1"/>
  <c r="Y12" i="2" s="1"/>
  <c r="Z12" i="2" s="1"/>
  <c r="AA12" i="2" s="1"/>
  <c r="AB12" i="2" s="1"/>
  <c r="AC12" i="2" s="1"/>
  <c r="AD12" i="2" s="1"/>
  <c r="AE12" i="2" s="1"/>
  <c r="Y13" i="2" s="1"/>
  <c r="Z13" i="2" s="1"/>
  <c r="AA13" i="2" s="1"/>
  <c r="AB13" i="2" s="1"/>
  <c r="AC13" i="2" s="1"/>
  <c r="AD13" i="2" s="1"/>
  <c r="AE13" i="2" s="1"/>
  <c r="Y14" i="2" s="1"/>
  <c r="Z14" i="2" s="1"/>
  <c r="AA14" i="2" s="1"/>
  <c r="AB14" i="2" s="1"/>
  <c r="AC14" i="2" s="1"/>
  <c r="AD14" i="2" s="1"/>
  <c r="AE14" i="2" s="1"/>
  <c r="AE36" i="2"/>
  <c r="AD36" i="2"/>
  <c r="AC36" i="2"/>
  <c r="AB36" i="2"/>
  <c r="AA36" i="2"/>
  <c r="Z36" i="2"/>
  <c r="Y36" i="2"/>
  <c r="W37" i="2"/>
  <c r="V37" i="2"/>
  <c r="U37" i="2"/>
  <c r="T37" i="2"/>
  <c r="S37" i="2"/>
  <c r="R37" i="2"/>
  <c r="Q37" i="2"/>
  <c r="O37" i="2"/>
  <c r="N37" i="2"/>
  <c r="M37" i="2"/>
  <c r="L37" i="2"/>
  <c r="K37" i="2"/>
  <c r="J37" i="2"/>
  <c r="I37" i="2"/>
  <c r="G36" i="2"/>
  <c r="F36" i="2"/>
  <c r="E36" i="2"/>
  <c r="D36" i="2"/>
  <c r="C36" i="2"/>
  <c r="B36" i="2"/>
  <c r="A36" i="2"/>
  <c r="G27" i="2"/>
  <c r="F27" i="2"/>
  <c r="E27" i="2"/>
  <c r="D27" i="2"/>
  <c r="C27" i="2"/>
  <c r="B27" i="2"/>
  <c r="A27" i="2"/>
  <c r="O28" i="2"/>
  <c r="N28" i="2"/>
  <c r="M28" i="2"/>
  <c r="L28" i="2"/>
  <c r="K28" i="2"/>
  <c r="J28" i="2"/>
  <c r="I28" i="2"/>
  <c r="W28" i="2"/>
  <c r="V28" i="2"/>
  <c r="U28" i="2"/>
  <c r="T28" i="2"/>
  <c r="S28" i="2"/>
  <c r="R28" i="2"/>
  <c r="Q28" i="2"/>
  <c r="AE27" i="2"/>
  <c r="AD27" i="2"/>
  <c r="AC27" i="2"/>
  <c r="AB27" i="2"/>
  <c r="AA27" i="2"/>
  <c r="Z27" i="2"/>
  <c r="Y27" i="2"/>
  <c r="AE18" i="2"/>
  <c r="AD18" i="2"/>
  <c r="AC18" i="2"/>
  <c r="AB18" i="2"/>
  <c r="AA18" i="2"/>
  <c r="Z18" i="2"/>
  <c r="Y18" i="2"/>
  <c r="W19" i="2"/>
  <c r="V19" i="2"/>
  <c r="U19" i="2"/>
  <c r="T19" i="2"/>
  <c r="S19" i="2"/>
  <c r="R19" i="2"/>
  <c r="Q19" i="2"/>
  <c r="O19" i="2"/>
  <c r="N19" i="2"/>
  <c r="M19" i="2"/>
  <c r="L19" i="2"/>
  <c r="K19" i="2"/>
  <c r="J19" i="2"/>
  <c r="I19" i="2"/>
  <c r="G18" i="2"/>
  <c r="F18" i="2"/>
  <c r="E18" i="2"/>
  <c r="D18" i="2"/>
  <c r="C18" i="2"/>
  <c r="B18" i="2"/>
  <c r="A18" i="2"/>
  <c r="A9" i="2"/>
  <c r="A8" i="2"/>
  <c r="A10" i="2" s="1"/>
  <c r="B10" i="2" s="1"/>
  <c r="C10" i="2" s="1"/>
  <c r="D10" i="2" s="1"/>
  <c r="E10" i="2" s="1"/>
  <c r="F10" i="2" s="1"/>
  <c r="G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G9" i="2"/>
  <c r="F9" i="2"/>
  <c r="E9" i="2"/>
  <c r="D9" i="2"/>
  <c r="C9" i="2"/>
  <c r="B9" i="2"/>
  <c r="A17" i="2" l="1"/>
  <c r="I7" i="2"/>
  <c r="I18" i="2" l="1"/>
  <c r="A19" i="2"/>
  <c r="B19" i="2" s="1"/>
  <c r="C19" i="2" s="1"/>
  <c r="D19" i="2" s="1"/>
  <c r="E19" i="2" s="1"/>
  <c r="F19" i="2" s="1"/>
  <c r="G19" i="2" s="1"/>
  <c r="A20" i="2" s="1"/>
  <c r="B20" i="2" s="1"/>
  <c r="C20" i="2" s="1"/>
  <c r="D20" i="2" s="1"/>
  <c r="E20" i="2" s="1"/>
  <c r="F20" i="2" s="1"/>
  <c r="G20" i="2" s="1"/>
  <c r="A21" i="2" s="1"/>
  <c r="B21" i="2" s="1"/>
  <c r="C21" i="2" s="1"/>
  <c r="D21" i="2" s="1"/>
  <c r="E21" i="2" s="1"/>
  <c r="F21" i="2" s="1"/>
  <c r="G21" i="2" s="1"/>
  <c r="A22" i="2" s="1"/>
  <c r="B22" i="2" s="1"/>
  <c r="C22" i="2" s="1"/>
  <c r="D22" i="2" s="1"/>
  <c r="E22" i="2" s="1"/>
  <c r="F22" i="2" s="1"/>
  <c r="G22" i="2" s="1"/>
  <c r="A23" i="2" s="1"/>
  <c r="B23" i="2" s="1"/>
  <c r="C23" i="2" s="1"/>
  <c r="D23" i="2" s="1"/>
  <c r="E23" i="2" s="1"/>
  <c r="F23" i="2" s="1"/>
  <c r="G23" i="2" s="1"/>
  <c r="Q18" i="2" l="1"/>
  <c r="I20" i="2"/>
  <c r="J20" i="2" s="1"/>
  <c r="K20" i="2" s="1"/>
  <c r="L20" i="2" s="1"/>
  <c r="M20" i="2" s="1"/>
  <c r="N20" i="2" s="1"/>
  <c r="O20" i="2" s="1"/>
  <c r="I21" i="2" s="1"/>
  <c r="J21" i="2" s="1"/>
  <c r="K21" i="2" s="1"/>
  <c r="L21" i="2" s="1"/>
  <c r="M21" i="2" s="1"/>
  <c r="N21" i="2" s="1"/>
  <c r="O21" i="2" s="1"/>
  <c r="I22" i="2" s="1"/>
  <c r="J22" i="2" s="1"/>
  <c r="K22" i="2" s="1"/>
  <c r="L22" i="2" s="1"/>
  <c r="M22" i="2" s="1"/>
  <c r="N22" i="2" s="1"/>
  <c r="O22" i="2" s="1"/>
  <c r="I23" i="2" s="1"/>
  <c r="J23" i="2" s="1"/>
  <c r="K23" i="2" s="1"/>
  <c r="L23" i="2" s="1"/>
  <c r="M23" i="2" s="1"/>
  <c r="N23" i="2" s="1"/>
  <c r="O23" i="2" s="1"/>
  <c r="I24" i="2" s="1"/>
  <c r="J24" i="2" s="1"/>
  <c r="K24" i="2" s="1"/>
  <c r="L24" i="2" s="1"/>
  <c r="M24" i="2" s="1"/>
  <c r="N24" i="2" s="1"/>
  <c r="O24" i="2" s="1"/>
  <c r="Y17" i="2" l="1"/>
  <c r="Q20" i="2"/>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W23" i="2" s="1"/>
  <c r="Q24" i="2" s="1"/>
  <c r="R24" i="2" s="1"/>
  <c r="S24" i="2" s="1"/>
  <c r="T24" i="2" s="1"/>
  <c r="U24" i="2" s="1"/>
  <c r="V24" i="2" s="1"/>
  <c r="W24" i="2" s="1"/>
  <c r="A26" i="2" l="1"/>
  <c r="Y19" i="2"/>
  <c r="Z19" i="2" s="1"/>
  <c r="AA19" i="2" s="1"/>
  <c r="AB19" i="2" s="1"/>
  <c r="AC19" i="2" s="1"/>
  <c r="AD19" i="2" s="1"/>
  <c r="AE19" i="2" s="1"/>
  <c r="Y20" i="2" s="1"/>
  <c r="Z20" i="2" s="1"/>
  <c r="AA20" i="2" s="1"/>
  <c r="AB20" i="2" s="1"/>
  <c r="AC20" i="2" s="1"/>
  <c r="AD20" i="2" s="1"/>
  <c r="AE20" i="2" s="1"/>
  <c r="Y21" i="2" s="1"/>
  <c r="Z21" i="2" s="1"/>
  <c r="AA21" i="2" s="1"/>
  <c r="AB21" i="2" s="1"/>
  <c r="AC21" i="2" s="1"/>
  <c r="AD21" i="2" s="1"/>
  <c r="AE21" i="2" s="1"/>
  <c r="Y22" i="2" s="1"/>
  <c r="Z22" i="2" s="1"/>
  <c r="AA22" i="2" s="1"/>
  <c r="AB22" i="2" s="1"/>
  <c r="AC22" i="2" s="1"/>
  <c r="AD22" i="2" s="1"/>
  <c r="AE22" i="2" s="1"/>
  <c r="Y23" i="2" s="1"/>
  <c r="Z23" i="2" s="1"/>
  <c r="AA23" i="2" s="1"/>
  <c r="AB23" i="2" s="1"/>
  <c r="AC23" i="2" s="1"/>
  <c r="AD23" i="2" s="1"/>
  <c r="AE23" i="2" s="1"/>
  <c r="I27" i="2" l="1"/>
  <c r="A28" i="2"/>
  <c r="B28" i="2" s="1"/>
  <c r="C28" i="2" s="1"/>
  <c r="D28" i="2" s="1"/>
  <c r="E28" i="2" s="1"/>
  <c r="F28" i="2" s="1"/>
  <c r="G28" i="2" s="1"/>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D32" i="2" s="1"/>
  <c r="E32" i="2" s="1"/>
  <c r="F32" i="2" s="1"/>
  <c r="G32" i="2" s="1"/>
  <c r="Q27" i="2" l="1"/>
  <c r="I29" i="2"/>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L32" i="2" s="1"/>
  <c r="M32" i="2" s="1"/>
  <c r="N32" i="2" s="1"/>
  <c r="O32" i="2" s="1"/>
  <c r="I33" i="2" s="1"/>
  <c r="J33" i="2" s="1"/>
  <c r="K33" i="2" s="1"/>
  <c r="L33" i="2" s="1"/>
  <c r="M33" i="2" s="1"/>
  <c r="N33" i="2" s="1"/>
  <c r="O33" i="2" s="1"/>
  <c r="Q29" i="2" l="1"/>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Q33" i="2" s="1"/>
  <c r="R33" i="2" s="1"/>
  <c r="S33" i="2" s="1"/>
  <c r="T33" i="2" s="1"/>
  <c r="U33" i="2" s="1"/>
  <c r="V33" i="2" s="1"/>
  <c r="W33" i="2" s="1"/>
  <c r="Y26" i="2"/>
  <c r="Y28" i="2" l="1"/>
  <c r="Z28" i="2" s="1"/>
  <c r="AA28" i="2" s="1"/>
  <c r="AB28" i="2" s="1"/>
  <c r="AC28" i="2" s="1"/>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AB32" i="2" s="1"/>
  <c r="AC32" i="2" s="1"/>
  <c r="AD32" i="2" s="1"/>
  <c r="AE32" i="2" s="1"/>
  <c r="A35" i="2"/>
  <c r="A37" i="2" l="1"/>
  <c r="B37" i="2" s="1"/>
  <c r="C37" i="2" s="1"/>
  <c r="D37" i="2" s="1"/>
  <c r="E37" i="2" s="1"/>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I36" i="2"/>
  <c r="I38" i="2" l="1"/>
  <c r="J38" i="2" s="1"/>
  <c r="K38" i="2" s="1"/>
  <c r="L38" i="2" s="1"/>
  <c r="M38" i="2" s="1"/>
  <c r="N38" i="2" s="1"/>
  <c r="O38" i="2" s="1"/>
  <c r="I39" i="2" s="1"/>
  <c r="J39" i="2" s="1"/>
  <c r="K39" i="2" s="1"/>
  <c r="L39" i="2" s="1"/>
  <c r="M39" i="2" s="1"/>
  <c r="N39" i="2" s="1"/>
  <c r="O39" i="2" s="1"/>
  <c r="I40" i="2" s="1"/>
  <c r="J40" i="2" s="1"/>
  <c r="K40" i="2" s="1"/>
  <c r="L40" i="2" s="1"/>
  <c r="M40" i="2" s="1"/>
  <c r="N40" i="2" s="1"/>
  <c r="O40" i="2" s="1"/>
  <c r="I41" i="2" s="1"/>
  <c r="J41" i="2" s="1"/>
  <c r="K41" i="2" s="1"/>
  <c r="L41" i="2" s="1"/>
  <c r="M41" i="2" s="1"/>
  <c r="N41" i="2" s="1"/>
  <c r="O41" i="2" s="1"/>
  <c r="I42" i="2" s="1"/>
  <c r="J42" i="2" s="1"/>
  <c r="K42" i="2" s="1"/>
  <c r="L42" i="2" s="1"/>
  <c r="M42" i="2" s="1"/>
  <c r="N42" i="2" s="1"/>
  <c r="O42" i="2" s="1"/>
  <c r="Q36" i="2"/>
  <c r="Q38" i="2" l="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V42" i="2" s="1"/>
  <c r="W42" i="2" s="1"/>
  <c r="Y35" i="2"/>
  <c r="Y37" i="2" s="1"/>
  <c r="Z37" i="2" s="1"/>
  <c r="AA37" i="2" s="1"/>
  <c r="AB37" i="2" s="1"/>
  <c r="AC37" i="2" s="1"/>
  <c r="AD37" i="2" s="1"/>
  <c r="AE37" i="2" s="1"/>
  <c r="Y38" i="2" s="1"/>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Y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<sst xmlns="http://schemas.openxmlformats.org/spreadsheetml/2006/main" count="57" uniqueCount="56">
  <si>
    <t>Month</t>
  </si>
  <si>
    <t>Year</t>
  </si>
  <si>
    <t>Start Day</t>
  </si>
  <si>
    <t>1: Sunday, 2: Monday</t>
  </si>
  <si>
    <t>Academic Year Calendar</t>
  </si>
  <si>
    <t>Academic Year Calendar Template</t>
  </si>
  <si>
    <t>https://www.vertex42.com/calendars/academic-calendar.html</t>
  </si>
  <si>
    <t>© 2007-2018 Vertex42 LLC</t>
  </si>
  <si>
    <t>Important Dates</t>
  </si>
  <si>
    <t>*Please read important dates closely as there is different</t>
  </si>
  <si>
    <t>information for EHS and HS*</t>
  </si>
  <si>
    <t>Nov. 11 Veteran's Day (CEO Holiday) - Closed</t>
  </si>
  <si>
    <t>15 Days</t>
  </si>
  <si>
    <t>16 Days</t>
  </si>
  <si>
    <t>22 Days (EHS)</t>
  </si>
  <si>
    <t>Sept. 1 Labor Day (CEO Holiday) - Closed</t>
  </si>
  <si>
    <t>Oct. 13 Indigenous People's Day (CEO Holiday) - Closed</t>
  </si>
  <si>
    <t>Jan. 19 MLK Day (CEO Holiday) - Closed</t>
  </si>
  <si>
    <t>Dec. 24-Jan 2 Winter Break (Closed)</t>
  </si>
  <si>
    <t>Jan. 5 Program Re-opens</t>
  </si>
  <si>
    <t>May. 25 Memorial Day - CEO Closed</t>
  </si>
  <si>
    <t>Jun. 19 Juneteenth - CEO Closed</t>
  </si>
  <si>
    <t>Jul. 3 Closed in observation of Independence Day</t>
  </si>
  <si>
    <t>22 days (EHS) 21 days (HS)</t>
  </si>
  <si>
    <t>17 Days</t>
  </si>
  <si>
    <t>20 Days (EHS)</t>
  </si>
  <si>
    <t xml:space="preserve">Sept. 10 HS Children Full Day </t>
  </si>
  <si>
    <t>Nov. 27-28 Thanksgiving (CEO Holiday) - Closed</t>
  </si>
  <si>
    <t>May. 8 Closed for HS Children - Home Visit Day</t>
  </si>
  <si>
    <t>Jun. 5 EHS/HS Half Day (8-11am) HS Children Last Day</t>
  </si>
  <si>
    <t>Aug. 28 Last day of Summer Program, Half Day for Children (8-11am)</t>
  </si>
  <si>
    <t>19 Days (EHS) 18 Days (HS)</t>
  </si>
  <si>
    <t>21 Days</t>
  </si>
  <si>
    <t>20 Days (EHS) 19 Days (HS)</t>
  </si>
  <si>
    <t>Early Childhood Services - Calendar</t>
  </si>
  <si>
    <t>Please Note:</t>
  </si>
  <si>
    <r>
      <rPr>
        <b/>
        <u/>
        <sz val="8"/>
        <rFont val="Bree Serif"/>
        <family val="3"/>
      </rPr>
      <t xml:space="preserve">     </t>
    </r>
    <r>
      <rPr>
        <b/>
        <sz val="8"/>
        <rFont val="Bree Serif"/>
        <family val="3"/>
      </rPr>
      <t xml:space="preserve">  </t>
    </r>
    <r>
      <rPr>
        <sz val="8"/>
        <rFont val="Bree Serif"/>
        <family val="3"/>
      </rPr>
      <t xml:space="preserve"> = 1/2 day children</t>
    </r>
  </si>
  <si>
    <t>21 days (EHS) 17 Days (HS)</t>
  </si>
  <si>
    <t>Apr. 3 - 10 Spring Break - EHS/HS Closed</t>
  </si>
  <si>
    <t>Feb. 16-20  Winter Break - EHS/HS Closed</t>
  </si>
  <si>
    <t>Sept. 2 EHS Starts - Full Day</t>
  </si>
  <si>
    <t>Sept. 8 HS Starts - Half Day (8-11am)</t>
  </si>
  <si>
    <t xml:space="preserve">Sept. 9 HS Children - Half Day (8-11am) </t>
  </si>
  <si>
    <t>Families</t>
  </si>
  <si>
    <t>Sept. 5 EHS Half Day (8-10am)</t>
  </si>
  <si>
    <t>Oct. 24 EHS Half Day (8-11am), HS Closed</t>
  </si>
  <si>
    <t>Nov. 26 EHS/HS Half Day (8-11am)</t>
  </si>
  <si>
    <t>Dec. 19 Closed for Children</t>
  </si>
  <si>
    <t>Jan. 16 EHS Half Day (8-11am), HS Closed</t>
  </si>
  <si>
    <t xml:space="preserve">Mar. 13 Closed for Children </t>
  </si>
  <si>
    <t>May. 22 EHS/HS Half Day (8-11am)</t>
  </si>
  <si>
    <t>Jul. 2 Half Day for Children (8-11am)</t>
  </si>
  <si>
    <t>**Closures due to weather will be posted on CEO's website and Facebook**</t>
  </si>
  <si>
    <t>21 Days (EHS) 5 Days (HS) 19 Days (3PK)</t>
  </si>
  <si>
    <t>** Any changes to the calendar will be communicated via a calendar change letter</t>
  </si>
  <si>
    <t>Jun. 26 RFRC 3PK Last Day, Half Day for Children (8-11am)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</si>
</sst>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44">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sz val="10"/>
      <color theme="4" tint="-0.499984740745262"/>
      <name val="Century Schoolbook"/>
      <family val="1"/>
      <scheme val="minor"/>
    </font>
    <font>
      <b/>
      <u/>
      <sz val="10"/>
      <color rgb="FFFF0000"/>
      <name val="Century Schoolbook"/>
      <family val="1"/>
      <scheme val="major"/>
    </font>
    <font>
      <b/>
      <u/>
      <sz val="8"/>
      <name val="Arial"/>
      <family val="2"/>
    </font>
    <font>
      <i/>
      <sz val="8"/>
      <color rgb="FF333333"/>
      <name val="Century Schoolbook"/>
      <family val="1"/>
      <scheme val="major"/>
    </font>
    <font>
      <b/>
      <sz val="9"/>
      <color rgb="FFFF0000"/>
      <name val="Arial"/>
      <family val="2"/>
    </font>
    <font>
      <b/>
      <sz val="9"/>
      <color rgb="FF002060"/>
      <name val="Century Schoolbook"/>
      <family val="1"/>
      <scheme val="minor"/>
    </font>
    <font>
      <b/>
      <sz val="9"/>
      <name val="Arial"/>
      <family val="2"/>
    </font>
    <font>
      <b/>
      <u/>
      <sz val="9"/>
      <name val="Arial"/>
      <family val="2"/>
    </font>
    <font>
      <b/>
      <sz val="14"/>
      <color rgb="FF333333"/>
      <name val="Bree Serif"/>
      <family val="3"/>
    </font>
    <font>
      <b/>
      <sz val="32"/>
      <color rgb="FF333333"/>
      <name val="Bree Serif"/>
      <family val="3"/>
    </font>
    <font>
      <b/>
      <sz val="18"/>
      <color rgb="FF009DDC"/>
      <name val="Bree Serif"/>
      <family val="3"/>
    </font>
    <font>
      <b/>
      <sz val="12"/>
      <color indexed="9"/>
      <name val="Bree Serif"/>
      <family val="3"/>
    </font>
    <font>
      <b/>
      <u/>
      <sz val="8"/>
      <name val="Bree Serif"/>
      <family val="3"/>
    </font>
    <font>
      <sz val="9"/>
      <name val="Lato"/>
      <family val="2"/>
    </font>
    <font>
      <b/>
      <sz val="16"/>
      <color rgb="FFED1556"/>
      <name val="Bree Serif"/>
      <family val="3"/>
    </font>
    <font>
      <b/>
      <sz val="14"/>
      <color rgb="FF231F20"/>
      <name val="Bree Serif"/>
      <family val="3"/>
    </font>
    <font>
      <b/>
      <sz val="9"/>
      <color rgb="FF231F20"/>
      <name val="Lato"/>
      <family val="2"/>
    </font>
    <font>
      <b/>
      <sz val="8"/>
      <color rgb="FF231F20"/>
      <name val="Lato"/>
      <family val="2"/>
    </font>
    <font>
      <u/>
      <sz val="8"/>
      <name val="Bree Serif"/>
      <family val="3"/>
    </font>
    <font>
      <sz val="8"/>
      <name val="Bree Serif"/>
      <family val="3"/>
    </font>
    <font>
      <b/>
      <sz val="8"/>
      <name val="Bree Serif"/>
      <family val="3"/>
    </font>
    <font>
      <b/>
      <sz val="9"/>
      <color rgb="FFED1556"/>
      <name val="Lato"/>
      <family val="2"/>
    </font>
    <font>
      <b/>
      <sz val="8"/>
      <color rgb="FFED1556"/>
      <name val="Lato"/>
      <family val="2"/>
    </font>
    <font>
      <sz val="5.5"/>
      <name val="Lato"/>
      <family val="2"/>
    </font>
  </fonts>
  <fills count="13">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9DDC"/>
        <bgColor indexed="64"/>
      </patternFill>
    </fill>
    <fill>
      <patternFill patternType="solid">
        <fgColor rgb="FF7D4199"/>
        <bgColor indexed="64"/>
      </patternFill>
    </fill>
    <fill>
      <patternFill patternType="solid">
        <fgColor rgb="FFED1556"/>
        <bgColor indexed="64"/>
      </patternFill>
    </fill>
    <fill>
      <patternFill patternType="solid">
        <fgColor rgb="FFC1D82F"/>
        <bgColor indexed="64"/>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64"/>
      </right>
      <top style="thin">
        <color indexed="55"/>
      </top>
      <bottom/>
      <diagonal/>
    </border>
    <border>
      <left/>
      <right style="thin">
        <color indexed="64"/>
      </right>
      <top style="thin">
        <color indexed="55"/>
      </top>
      <bottom style="thin">
        <color indexed="55"/>
      </bottom>
      <diagonal/>
    </border>
  </borders>
  <cellStyleXfs count="2">
    <xf numFmtId="0" fontId="0" fillId="0" borderId="0"/>
    <xf numFmtId="0" fontId="2" fillId="0" borderId="0" applyNumberFormat="0" applyFill="0" applyBorder="0" applyAlignment="0" applyProtection="0">
      <alignment vertical="top"/>
      <protection locked="0"/>
    </xf>
  </cellStyleXfs>
  <cellXfs count="110">
    <xf numFmtId="0" fontId="0" fillId="0" borderId="0" xfId="0"/>
    <xf numFmtId="0" fontId="6" fillId="0" borderId="0" xfId="0" applyFont="1"/>
    <xf numFmtId="0" fontId="0" fillId="0" borderId="9" xfId="0" applyBorder="1"/>
    <xf numFmtId="0" fontId="0" fillId="0" borderId="10" xfId="0" applyBorder="1"/>
    <xf numFmtId="0" fontId="0" fillId="0" borderId="2" xfId="0" applyBorder="1"/>
    <xf numFmtId="0" fontId="0" fillId="0" borderId="3" xfId="0" applyBorder="1"/>
    <xf numFmtId="0" fontId="7" fillId="0" borderId="0" xfId="0" applyFont="1" applyAlignment="1">
      <alignment vertical="center"/>
    </xf>
    <xf numFmtId="0" fontId="0" fillId="0" borderId="14" xfId="0" applyBorder="1"/>
    <xf numFmtId="0" fontId="0" fillId="4" borderId="0" xfId="0" applyFill="1"/>
    <xf numFmtId="0" fontId="11" fillId="3" borderId="0" xfId="0" applyFont="1" applyFill="1" applyAlignment="1">
      <alignment horizontal="left" vertical="center"/>
    </xf>
    <xf numFmtId="0" fontId="10"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12" fillId="4" borderId="0" xfId="1" applyFont="1" applyFill="1" applyBorder="1" applyAlignment="1" applyProtection="1">
      <alignment horizontal="left"/>
    </xf>
    <xf numFmtId="0" fontId="15" fillId="2" borderId="2" xfId="0" applyFont="1" applyFill="1" applyBorder="1" applyAlignment="1">
      <alignment horizontal="center" shrinkToFit="1"/>
    </xf>
    <xf numFmtId="0" fontId="15" fillId="2" borderId="0" xfId="0" applyFont="1" applyFill="1" applyAlignment="1">
      <alignment horizontal="center" shrinkToFit="1"/>
    </xf>
    <xf numFmtId="0" fontId="15" fillId="2" borderId="3" xfId="0" applyFont="1" applyFill="1" applyBorder="1" applyAlignment="1">
      <alignment horizontal="center" shrinkToFit="1"/>
    </xf>
    <xf numFmtId="0" fontId="15" fillId="0" borderId="0" xfId="0" applyFont="1" applyAlignment="1">
      <alignment shrinkToFit="1"/>
    </xf>
    <xf numFmtId="0" fontId="16" fillId="0" borderId="0" xfId="0" applyFont="1" applyAlignment="1">
      <alignment shrinkToFit="1"/>
    </xf>
    <xf numFmtId="0" fontId="17" fillId="3" borderId="0" xfId="0" applyFont="1" applyFill="1" applyAlignment="1">
      <alignment horizontal="left" vertical="center"/>
    </xf>
    <xf numFmtId="0" fontId="19" fillId="4" borderId="0" xfId="0" applyFont="1" applyFill="1"/>
    <xf numFmtId="0" fontId="18" fillId="4" borderId="0" xfId="0" applyFont="1" applyFill="1" applyAlignment="1">
      <alignment horizontal="left"/>
    </xf>
    <xf numFmtId="0" fontId="20" fillId="0" borderId="15" xfId="0" applyFont="1" applyBorder="1"/>
    <xf numFmtId="0" fontId="20" fillId="0" borderId="16" xfId="0" applyFont="1" applyBorder="1"/>
    <xf numFmtId="0" fontId="22" fillId="0" borderId="0" xfId="0" applyFont="1"/>
    <xf numFmtId="164" fontId="6" fillId="0" borderId="23" xfId="0" applyNumberFormat="1" applyFont="1" applyBorder="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xf>
    <xf numFmtId="0" fontId="8" fillId="0" borderId="0" xfId="0" applyFont="1"/>
    <xf numFmtId="0" fontId="23" fillId="0" borderId="0" xfId="0" applyFont="1"/>
    <xf numFmtId="164" fontId="24" fillId="6" borderId="1" xfId="0" applyNumberFormat="1" applyFont="1" applyFill="1" applyBorder="1" applyAlignment="1">
      <alignment horizontal="center"/>
    </xf>
    <xf numFmtId="164" fontId="24" fillId="6" borderId="24" xfId="0" applyNumberFormat="1" applyFont="1" applyFill="1" applyBorder="1" applyAlignment="1">
      <alignment horizontal="center"/>
    </xf>
    <xf numFmtId="166" fontId="25" fillId="0" borderId="16" xfId="0" applyNumberFormat="1" applyFont="1" applyBorder="1" applyAlignment="1">
      <alignment horizontal="left"/>
    </xf>
    <xf numFmtId="164" fontId="26" fillId="3" borderId="1" xfId="0" applyNumberFormat="1" applyFont="1" applyFill="1" applyBorder="1" applyAlignment="1">
      <alignment horizontal="center"/>
    </xf>
    <xf numFmtId="164" fontId="26" fillId="3" borderId="24" xfId="0" applyNumberFormat="1" applyFont="1" applyFill="1" applyBorder="1" applyAlignment="1">
      <alignment horizontal="center"/>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8" xfId="0" applyNumberFormat="1" applyFont="1" applyBorder="1" applyAlignment="1">
      <alignment horizontal="center" vertical="center"/>
    </xf>
    <xf numFmtId="164" fontId="6" fillId="0" borderId="23" xfId="0" applyNumberFormat="1" applyFont="1" applyBorder="1" applyAlignment="1">
      <alignment horizontal="center" vertical="center"/>
    </xf>
    <xf numFmtId="164" fontId="6" fillId="0" borderId="24" xfId="0" applyNumberFormat="1" applyFont="1" applyBorder="1" applyAlignment="1">
      <alignment horizontal="center" vertical="center"/>
    </xf>
    <xf numFmtId="164" fontId="6" fillId="0" borderId="0" xfId="0" applyNumberFormat="1" applyFont="1" applyAlignment="1">
      <alignment horizontal="center"/>
    </xf>
    <xf numFmtId="164" fontId="26" fillId="0" borderId="1" xfId="0" applyNumberFormat="1" applyFont="1" applyBorder="1" applyAlignment="1">
      <alignment horizontal="center"/>
    </xf>
    <xf numFmtId="164" fontId="27" fillId="0" borderId="1" xfId="0" applyNumberFormat="1" applyFont="1" applyBorder="1" applyAlignment="1">
      <alignment horizontal="center"/>
    </xf>
    <xf numFmtId="0" fontId="32" fillId="0" borderId="0" xfId="0" applyFont="1"/>
    <xf numFmtId="164" fontId="33" fillId="8" borderId="7" xfId="0" applyNumberFormat="1" applyFont="1" applyFill="1" applyBorder="1" applyAlignment="1">
      <alignment horizontal="center" vertical="center"/>
    </xf>
    <xf numFmtId="0" fontId="36" fillId="0" borderId="14" xfId="0" applyFont="1" applyBorder="1"/>
    <xf numFmtId="166" fontId="36" fillId="0" borderId="15" xfId="0" applyNumberFormat="1" applyFont="1" applyBorder="1" applyAlignment="1">
      <alignment horizontal="left"/>
    </xf>
    <xf numFmtId="166" fontId="36" fillId="0" borderId="16" xfId="0" applyNumberFormat="1" applyFont="1" applyBorder="1" applyAlignment="1">
      <alignment horizontal="left"/>
    </xf>
    <xf numFmtId="166" fontId="37" fillId="0" borderId="16" xfId="0" applyNumberFormat="1" applyFont="1" applyBorder="1" applyAlignment="1">
      <alignment horizontal="left"/>
    </xf>
    <xf numFmtId="166" fontId="37" fillId="0" borderId="26" xfId="0" applyNumberFormat="1" applyFont="1" applyBorder="1" applyAlignment="1">
      <alignment horizontal="left"/>
    </xf>
    <xf numFmtId="0" fontId="38" fillId="0" borderId="0" xfId="0" applyFont="1"/>
    <xf numFmtId="0" fontId="39" fillId="0" borderId="0" xfId="0" applyFont="1"/>
    <xf numFmtId="164" fontId="27" fillId="0" borderId="24" xfId="0" applyNumberFormat="1" applyFont="1" applyBorder="1" applyAlignment="1">
      <alignment horizontal="center"/>
    </xf>
    <xf numFmtId="166" fontId="41" fillId="0" borderId="16" xfId="0" applyNumberFormat="1" applyFont="1" applyBorder="1" applyAlignment="1">
      <alignment horizontal="left"/>
    </xf>
    <xf numFmtId="166" fontId="42" fillId="0" borderId="16" xfId="0" applyNumberFormat="1" applyFont="1" applyBorder="1" applyAlignment="1">
      <alignment horizontal="left"/>
    </xf>
    <xf numFmtId="164" fontId="33" fillId="7" borderId="20" xfId="0" applyNumberFormat="1" applyFont="1" applyFill="1" applyBorder="1" applyAlignment="1">
      <alignment horizontal="center"/>
    </xf>
    <xf numFmtId="164" fontId="33" fillId="7" borderId="21" xfId="0" applyNumberFormat="1" applyFont="1" applyFill="1" applyBorder="1" applyAlignment="1">
      <alignment horizontal="center"/>
    </xf>
    <xf numFmtId="164" fontId="33" fillId="7" borderId="22" xfId="0" applyNumberFormat="1" applyFont="1" applyFill="1" applyBorder="1" applyAlignment="1">
      <alignment horizontal="center"/>
    </xf>
    <xf numFmtId="164" fontId="33" fillId="8" borderId="20" xfId="0" applyNumberFormat="1" applyFont="1" applyFill="1" applyBorder="1" applyAlignment="1">
      <alignment horizontal="center"/>
    </xf>
    <xf numFmtId="164" fontId="33" fillId="8" borderId="21" xfId="0" applyNumberFormat="1" applyFont="1" applyFill="1" applyBorder="1" applyAlignment="1">
      <alignment horizontal="center"/>
    </xf>
    <xf numFmtId="164" fontId="33" fillId="8" borderId="22" xfId="0" applyNumberFormat="1" applyFont="1" applyFill="1" applyBorder="1" applyAlignment="1">
      <alignment horizontal="center"/>
    </xf>
    <xf numFmtId="164" fontId="33" fillId="8" borderId="20" xfId="0" applyNumberFormat="1" applyFont="1" applyFill="1" applyBorder="1" applyAlignment="1">
      <alignment horizontal="center" vertical="center"/>
    </xf>
    <xf numFmtId="164" fontId="33" fillId="8" borderId="21" xfId="0" applyNumberFormat="1" applyFont="1" applyFill="1" applyBorder="1" applyAlignment="1">
      <alignment horizontal="center" vertical="center"/>
    </xf>
    <xf numFmtId="164" fontId="33" fillId="8" borderId="22" xfId="0" applyNumberFormat="1" applyFont="1" applyFill="1" applyBorder="1" applyAlignment="1">
      <alignment horizontal="center" vertical="center"/>
    </xf>
    <xf numFmtId="164" fontId="43" fillId="8" borderId="20" xfId="0" applyNumberFormat="1" applyFont="1" applyFill="1" applyBorder="1" applyAlignment="1">
      <alignment horizontal="center"/>
    </xf>
    <xf numFmtId="164" fontId="43" fillId="8" borderId="21" xfId="0" applyNumberFormat="1" applyFont="1" applyFill="1" applyBorder="1" applyAlignment="1">
      <alignment horizontal="center"/>
    </xf>
    <xf numFmtId="164" fontId="43" fillId="8" borderId="22" xfId="0" applyNumberFormat="1" applyFont="1" applyFill="1" applyBorder="1" applyAlignment="1">
      <alignment horizontal="center"/>
    </xf>
    <xf numFmtId="165" fontId="31" fillId="12" borderId="17" xfId="0" applyNumberFormat="1" applyFont="1" applyFill="1" applyBorder="1" applyAlignment="1">
      <alignment horizontal="center" vertical="center"/>
    </xf>
    <xf numFmtId="165" fontId="31" fillId="12" borderId="18" xfId="0" applyNumberFormat="1" applyFont="1" applyFill="1" applyBorder="1" applyAlignment="1">
      <alignment horizontal="center" vertical="center"/>
    </xf>
    <xf numFmtId="165" fontId="31" fillId="12" borderId="19" xfId="0" applyNumberFormat="1" applyFont="1" applyFill="1" applyBorder="1" applyAlignment="1">
      <alignment horizontal="center" vertical="center"/>
    </xf>
    <xf numFmtId="165" fontId="31" fillId="9" borderId="17" xfId="0" applyNumberFormat="1" applyFont="1" applyFill="1" applyBorder="1" applyAlignment="1">
      <alignment horizontal="center" vertical="center"/>
    </xf>
    <xf numFmtId="165" fontId="31" fillId="9" borderId="18" xfId="0" applyNumberFormat="1" applyFont="1" applyFill="1" applyBorder="1" applyAlignment="1">
      <alignment horizontal="center" vertical="center"/>
    </xf>
    <xf numFmtId="165" fontId="31" fillId="9" borderId="19" xfId="0" applyNumberFormat="1" applyFont="1" applyFill="1" applyBorder="1" applyAlignment="1">
      <alignment horizontal="center" vertical="center"/>
    </xf>
    <xf numFmtId="165" fontId="31" fillId="10" borderId="17" xfId="0" applyNumberFormat="1" applyFont="1" applyFill="1" applyBorder="1" applyAlignment="1">
      <alignment horizontal="center" vertical="center"/>
    </xf>
    <xf numFmtId="165" fontId="31" fillId="10" borderId="18" xfId="0" applyNumberFormat="1" applyFont="1" applyFill="1" applyBorder="1" applyAlignment="1">
      <alignment horizontal="center" vertical="center"/>
    </xf>
    <xf numFmtId="165" fontId="31" fillId="10" borderId="19" xfId="0" applyNumberFormat="1" applyFont="1" applyFill="1" applyBorder="1" applyAlignment="1">
      <alignment horizontal="center" vertical="center"/>
    </xf>
    <xf numFmtId="165" fontId="31" fillId="11" borderId="17" xfId="0" applyNumberFormat="1" applyFont="1" applyFill="1" applyBorder="1" applyAlignment="1">
      <alignment horizontal="center" vertical="center"/>
    </xf>
    <xf numFmtId="165" fontId="31" fillId="11" borderId="18" xfId="0" applyNumberFormat="1" applyFont="1" applyFill="1" applyBorder="1" applyAlignment="1">
      <alignment horizontal="center" vertical="center"/>
    </xf>
    <xf numFmtId="165" fontId="31" fillId="11" borderId="19" xfId="0" applyNumberFormat="1" applyFont="1" applyFill="1" applyBorder="1" applyAlignment="1">
      <alignment horizontal="center" vertical="center"/>
    </xf>
    <xf numFmtId="0" fontId="0" fillId="0" borderId="0" xfId="0" applyAlignment="1">
      <alignment horizontal="center"/>
    </xf>
    <xf numFmtId="164" fontId="6" fillId="0" borderId="0" xfId="0" applyNumberFormat="1" applyFont="1" applyAlignment="1">
      <alignment horizontal="center"/>
    </xf>
    <xf numFmtId="164" fontId="9" fillId="0" borderId="0" xfId="0" applyNumberFormat="1" applyFont="1" applyAlignment="1">
      <alignment horizontal="center"/>
    </xf>
    <xf numFmtId="164" fontId="6" fillId="7" borderId="21" xfId="0" applyNumberFormat="1" applyFont="1" applyFill="1" applyBorder="1" applyAlignment="1">
      <alignment horizontal="center"/>
    </xf>
    <xf numFmtId="164" fontId="6" fillId="7" borderId="22" xfId="0" applyNumberFormat="1" applyFont="1" applyFill="1" applyBorder="1" applyAlignment="1">
      <alignment horizontal="center"/>
    </xf>
    <xf numFmtId="164" fontId="6" fillId="0" borderId="20" xfId="0" applyNumberFormat="1" applyFont="1" applyBorder="1" applyAlignment="1">
      <alignment horizontal="center"/>
    </xf>
    <xf numFmtId="164" fontId="6" fillId="0" borderId="21" xfId="0" applyNumberFormat="1" applyFont="1" applyBorder="1" applyAlignment="1">
      <alignment horizontal="center"/>
    </xf>
    <xf numFmtId="164" fontId="6" fillId="0" borderId="22" xfId="0" applyNumberFormat="1" applyFont="1" applyBorder="1" applyAlignment="1">
      <alignment horizontal="center"/>
    </xf>
    <xf numFmtId="0" fontId="29" fillId="0" borderId="0" xfId="0" applyFont="1" applyAlignment="1">
      <alignment horizontal="center" vertical="center"/>
    </xf>
    <xf numFmtId="0" fontId="34" fillId="0" borderId="0" xfId="0" applyFont="1" applyAlignment="1">
      <alignment horizontal="center" vertical="center"/>
    </xf>
    <xf numFmtId="0" fontId="21" fillId="0" borderId="11" xfId="0" applyFont="1" applyBorder="1" applyAlignment="1">
      <alignment horizontal="center"/>
    </xf>
    <xf numFmtId="0" fontId="21" fillId="0" borderId="13" xfId="0" applyFont="1" applyBorder="1" applyAlignment="1">
      <alignment horizontal="center"/>
    </xf>
    <xf numFmtId="0" fontId="21" fillId="0" borderId="12" xfId="0" applyFont="1" applyBorder="1" applyAlignment="1">
      <alignment horizontal="center"/>
    </xf>
    <xf numFmtId="0" fontId="9" fillId="4" borderId="0" xfId="0" applyFont="1" applyFill="1" applyAlignment="1">
      <alignment horizontal="right"/>
    </xf>
    <xf numFmtId="0" fontId="16" fillId="0" borderId="20" xfId="0" applyFont="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8" fillId="4" borderId="13" xfId="0" applyFont="1" applyFill="1" applyBorder="1" applyAlignment="1">
      <alignment horizontal="center"/>
    </xf>
    <xf numFmtId="0" fontId="28" fillId="0" borderId="0" xfId="0" applyFont="1" applyAlignment="1">
      <alignment horizontal="center" vertical="center"/>
    </xf>
    <xf numFmtId="165" fontId="14" fillId="5" borderId="0" xfId="0" applyNumberFormat="1" applyFont="1" applyFill="1" applyAlignment="1">
      <alignment horizontal="center" vertical="center"/>
    </xf>
    <xf numFmtId="165" fontId="13" fillId="5" borderId="17" xfId="0" applyNumberFormat="1" applyFont="1" applyFill="1" applyBorder="1" applyAlignment="1">
      <alignment horizontal="center" vertical="center"/>
    </xf>
    <xf numFmtId="165" fontId="13" fillId="5" borderId="18" xfId="0" applyNumberFormat="1" applyFont="1" applyFill="1" applyBorder="1" applyAlignment="1">
      <alignment horizontal="center" vertical="center"/>
    </xf>
    <xf numFmtId="165" fontId="13" fillId="5" borderId="19" xfId="0" applyNumberFormat="1" applyFont="1" applyFill="1" applyBorder="1" applyAlignment="1">
      <alignment horizontal="center" vertical="center"/>
    </xf>
    <xf numFmtId="0" fontId="30" fillId="0" borderId="0" xfId="0" applyFont="1" applyAlignment="1">
      <alignment horizontal="center" vertical="center"/>
    </xf>
    <xf numFmtId="0" fontId="35" fillId="0" borderId="13" xfId="0" applyFont="1" applyBorder="1" applyAlignment="1">
      <alignment horizontal="center"/>
    </xf>
  </cellXfs>
  <cellStyles count="2">
    <cellStyle name="Hyperlink" xfId="1" builtinId="8"/>
    <cellStyle name="Normal" xfId="0" builtinId="0"/>
  </cellStyles>
  <dxfs count="2">
    <dxf>
      <fill>
        <patternFill>
          <bgColor theme="4" tint="0.79998168889431442"/>
        </patternFill>
      </fill>
    </dxf>
    <dxf>
      <font>
        <b/>
        <i val="0"/>
      </font>
      <fill>
        <patternFill>
          <bgColor theme="4"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ED1556"/>
      <color rgb="FF231F20"/>
      <color rgb="FF7D4199"/>
      <color rgb="FF009DDC"/>
      <color rgb="FFC1D82F"/>
      <color rgb="FFC1D72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34</xdr:col>
      <xdr:colOff>1752600</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twoCellAnchor>
    <xdr:from>
      <xdr:col>10</xdr:col>
      <xdr:colOff>156482</xdr:colOff>
      <xdr:row>5</xdr:row>
      <xdr:rowOff>510268</xdr:rowOff>
    </xdr:from>
    <xdr:to>
      <xdr:col>18</xdr:col>
      <xdr:colOff>210910</xdr:colOff>
      <xdr:row>5</xdr:row>
      <xdr:rowOff>809625</xdr:rowOff>
    </xdr:to>
    <xdr:sp macro="" textlink="">
      <xdr:nvSpPr>
        <xdr:cNvPr id="3" name="TextBox 2">
          <a:extLst>
            <a:ext uri="{FF2B5EF4-FFF2-40B4-BE49-F238E27FC236}">
              <a16:creationId xmlns:a16="http://schemas.microsoft.com/office/drawing/2014/main" id="{872AEB53-AB3B-4BC0-A1F7-7DA305779357}"/>
            </a:ext>
          </a:extLst>
        </xdr:cNvPr>
        <xdr:cNvSpPr txBox="1"/>
      </xdr:nvSpPr>
      <xdr:spPr>
        <a:xfrm>
          <a:off x="2242457" y="1500868"/>
          <a:ext cx="1730828" cy="299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 </a:t>
          </a:r>
        </a:p>
      </xdr:txBody>
    </xdr:sp>
    <xdr:clientData/>
  </xdr:twoCellAnchor>
  <xdr:twoCellAnchor>
    <xdr:from>
      <xdr:col>23</xdr:col>
      <xdr:colOff>204789</xdr:colOff>
      <xdr:row>6</xdr:row>
      <xdr:rowOff>515937</xdr:rowOff>
    </xdr:from>
    <xdr:to>
      <xdr:col>31</xdr:col>
      <xdr:colOff>38101</xdr:colOff>
      <xdr:row>15</xdr:row>
      <xdr:rowOff>47625</xdr:rowOff>
    </xdr:to>
    <xdr:sp macro="" textlink="">
      <xdr:nvSpPr>
        <xdr:cNvPr id="4" name="Rectangle 3">
          <a:extLst>
            <a:ext uri="{FF2B5EF4-FFF2-40B4-BE49-F238E27FC236}">
              <a16:creationId xmlns:a16="http://schemas.microsoft.com/office/drawing/2014/main" id="{289E1492-04CA-D2CF-9EB8-1D9B9D122CEE}"/>
            </a:ext>
          </a:extLst>
        </xdr:cNvPr>
        <xdr:cNvSpPr/>
      </xdr:nvSpPr>
      <xdr:spPr bwMode="auto">
        <a:xfrm>
          <a:off x="4951414" y="1968500"/>
          <a:ext cx="1484312" cy="13652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kern="1200"/>
        </a:p>
      </xdr:txBody>
    </xdr:sp>
    <xdr:clientData/>
  </xdr:twoCellAnchor>
  <xdr:twoCellAnchor>
    <xdr:from>
      <xdr:col>0</xdr:col>
      <xdr:colOff>0</xdr:colOff>
      <xdr:row>6</xdr:row>
      <xdr:rowOff>460374</xdr:rowOff>
    </xdr:from>
    <xdr:to>
      <xdr:col>7</xdr:col>
      <xdr:colOff>55562</xdr:colOff>
      <xdr:row>15</xdr:row>
      <xdr:rowOff>7937</xdr:rowOff>
    </xdr:to>
    <xdr:sp macro="" textlink="">
      <xdr:nvSpPr>
        <xdr:cNvPr id="5" name="Rectangle 4">
          <a:extLst>
            <a:ext uri="{FF2B5EF4-FFF2-40B4-BE49-F238E27FC236}">
              <a16:creationId xmlns:a16="http://schemas.microsoft.com/office/drawing/2014/main" id="{8EB33984-FCBA-4DD3-A0A8-443033B4C482}"/>
            </a:ext>
          </a:extLst>
        </xdr:cNvPr>
        <xdr:cNvSpPr/>
      </xdr:nvSpPr>
      <xdr:spPr bwMode="auto">
        <a:xfrm>
          <a:off x="0" y="1912937"/>
          <a:ext cx="1500187" cy="13652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kern="1200"/>
        </a:p>
      </xdr:txBody>
    </xdr:sp>
    <xdr:clientData/>
  </xdr:twoCellAnchor>
  <xdr:twoCellAnchor editAs="oneCell">
    <xdr:from>
      <xdr:col>34</xdr:col>
      <xdr:colOff>687388</xdr:colOff>
      <xdr:row>5</xdr:row>
      <xdr:rowOff>44450</xdr:rowOff>
    </xdr:from>
    <xdr:to>
      <xdr:col>34</xdr:col>
      <xdr:colOff>1142062</xdr:colOff>
      <xdr:row>5</xdr:row>
      <xdr:rowOff>478411</xdr:rowOff>
    </xdr:to>
    <xdr:pic>
      <xdr:nvPicPr>
        <xdr:cNvPr id="7" name="Picture 6">
          <a:extLst>
            <a:ext uri="{FF2B5EF4-FFF2-40B4-BE49-F238E27FC236}">
              <a16:creationId xmlns:a16="http://schemas.microsoft.com/office/drawing/2014/main" id="{09B26B95-5F82-9318-00D6-9A07F7A3C8D9}"/>
            </a:ext>
          </a:extLst>
        </xdr:cNvPr>
        <xdr:cNvPicPr>
          <a:picLocks noChangeAspect="1"/>
        </xdr:cNvPicPr>
      </xdr:nvPicPr>
      <xdr:blipFill>
        <a:blip xmlns:r="http://schemas.openxmlformats.org/officeDocument/2006/relationships" r:embed="rId2"/>
        <a:stretch>
          <a:fillRect/>
        </a:stretch>
      </xdr:blipFill>
      <xdr:spPr>
        <a:xfrm>
          <a:off x="8267701" y="973138"/>
          <a:ext cx="454674" cy="433961"/>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6"/>
  <sheetViews>
    <sheetView tabSelected="1" view="pageLayout" topLeftCell="A16" zoomScale="120" zoomScaleNormal="100" zoomScalePageLayoutView="120" workbookViewId="0">
      <selection activeCell="AI35" sqref="AI35"/>
    </sheetView>
  </sheetViews>
  <sheetFormatPr defaultRowHeight="12.5"/>
  <cols>
    <col min="1" max="33" width="3" customWidth="1"/>
    <col min="34" max="34" width="11" customWidth="1"/>
    <col min="35" max="35" width="27.1796875" customWidth="1"/>
    <col min="36" max="36" width="17.54296875" customWidth="1"/>
  </cols>
  <sheetData>
    <row r="1" spans="1:42" ht="23.25" customHeight="1">
      <c r="A1" s="25" t="s">
        <v>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42">
      <c r="A2" s="19" t="s">
        <v>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98" t="s">
        <v>7</v>
      </c>
      <c r="AJ2" s="98"/>
    </row>
    <row r="3" spans="1:42" ht="13">
      <c r="A3" s="102" t="s">
        <v>1</v>
      </c>
      <c r="B3" s="102"/>
      <c r="C3" s="102"/>
      <c r="D3" s="10"/>
      <c r="E3" s="102" t="s">
        <v>0</v>
      </c>
      <c r="F3" s="102"/>
      <c r="G3" s="102"/>
      <c r="H3" s="8"/>
      <c r="I3" s="27" t="s">
        <v>2</v>
      </c>
      <c r="J3" s="26"/>
      <c r="K3" s="8"/>
      <c r="L3" s="8"/>
      <c r="M3" s="8"/>
      <c r="N3" s="8"/>
      <c r="O3" s="8"/>
      <c r="P3" s="8"/>
      <c r="Q3" s="8"/>
      <c r="R3" s="8"/>
      <c r="S3" s="8"/>
      <c r="T3" s="11"/>
      <c r="U3" s="8"/>
      <c r="V3" s="8"/>
      <c r="W3" s="8"/>
      <c r="X3" s="8"/>
      <c r="Y3" s="8"/>
      <c r="Z3" s="8"/>
      <c r="AA3" s="8"/>
      <c r="AB3" s="8"/>
      <c r="AC3" s="8"/>
      <c r="AD3" s="8"/>
      <c r="AE3" s="8"/>
      <c r="AF3" s="8"/>
      <c r="AG3" s="8"/>
      <c r="AH3" s="8"/>
      <c r="AI3" s="8"/>
      <c r="AJ3" s="8"/>
    </row>
    <row r="4" spans="1:42">
      <c r="A4" s="99">
        <v>2025</v>
      </c>
      <c r="B4" s="100"/>
      <c r="C4" s="101"/>
      <c r="D4" s="10"/>
      <c r="E4" s="99">
        <v>7</v>
      </c>
      <c r="F4" s="100"/>
      <c r="G4" s="101"/>
      <c r="H4" s="8"/>
      <c r="I4" s="99">
        <v>1</v>
      </c>
      <c r="J4" s="100"/>
      <c r="K4" s="101"/>
      <c r="L4" s="12" t="s">
        <v>3</v>
      </c>
      <c r="M4" s="8"/>
      <c r="N4" s="8"/>
      <c r="O4" s="8"/>
      <c r="P4" s="8"/>
      <c r="Q4" s="8"/>
      <c r="R4" s="8"/>
      <c r="S4" s="8"/>
      <c r="T4" s="11"/>
      <c r="U4" s="8"/>
      <c r="V4" s="8"/>
      <c r="W4" s="8"/>
      <c r="X4" s="8"/>
      <c r="Y4" s="8"/>
      <c r="Z4" s="8"/>
      <c r="AA4" s="8"/>
      <c r="AB4" s="8"/>
      <c r="AC4" s="8"/>
      <c r="AD4" s="8"/>
      <c r="AE4" s="8"/>
      <c r="AF4" s="8"/>
      <c r="AG4" s="8"/>
      <c r="AH4" s="8"/>
      <c r="AI4" s="8"/>
      <c r="AJ4" s="8"/>
    </row>
    <row r="5" spans="1:4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42" ht="41.25" customHeight="1">
      <c r="A6" s="103" t="s">
        <v>34</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85"/>
      <c r="AG6" s="85"/>
      <c r="AH6" s="85"/>
      <c r="AI6" s="85"/>
      <c r="AJ6" s="85"/>
      <c r="AK6" s="85"/>
      <c r="AL6" s="85"/>
      <c r="AM6" s="85"/>
      <c r="AN6" s="85"/>
      <c r="AO6" s="85"/>
      <c r="AP6" s="85"/>
    </row>
    <row r="7" spans="1:42" ht="42">
      <c r="I7" s="93" t="str">
        <f>year&amp;"-"&amp;(year+1)</f>
        <v>2025-2026</v>
      </c>
      <c r="J7" s="93"/>
      <c r="K7" s="93"/>
      <c r="L7" s="93"/>
      <c r="M7" s="93"/>
      <c r="N7" s="93"/>
      <c r="O7" s="93"/>
      <c r="P7" s="93"/>
      <c r="Q7" s="93"/>
      <c r="R7" s="93"/>
      <c r="S7" s="93"/>
      <c r="T7" s="93"/>
      <c r="U7" s="93"/>
      <c r="V7" s="93"/>
      <c r="W7" s="93"/>
      <c r="AG7" s="109" t="s">
        <v>8</v>
      </c>
      <c r="AH7" s="109"/>
      <c r="AI7" s="109"/>
      <c r="AJ7" s="109"/>
    </row>
    <row r="8" spans="1:42" ht="15.75" customHeight="1">
      <c r="A8" s="104">
        <f>DATE(year,month,1)</f>
        <v>45839</v>
      </c>
      <c r="B8" s="104"/>
      <c r="C8" s="104"/>
      <c r="D8" s="104"/>
      <c r="E8" s="104"/>
      <c r="F8" s="104"/>
      <c r="G8" s="104"/>
      <c r="H8" s="6"/>
      <c r="I8" s="108" t="s">
        <v>4</v>
      </c>
      <c r="J8" s="108"/>
      <c r="K8" s="108"/>
      <c r="L8" s="108"/>
      <c r="M8" s="108"/>
      <c r="N8" s="108"/>
      <c r="O8" s="108"/>
      <c r="P8" s="108"/>
      <c r="Q8" s="108"/>
      <c r="R8" s="108"/>
      <c r="S8" s="108"/>
      <c r="T8" s="108"/>
      <c r="U8" s="108"/>
      <c r="V8" s="108"/>
      <c r="W8" s="108"/>
      <c r="Y8" s="105">
        <f>DATE(YEAR(A8+35),MONTH(A8+35),1)</f>
        <v>45870</v>
      </c>
      <c r="Z8" s="106"/>
      <c r="AA8" s="106"/>
      <c r="AB8" s="106"/>
      <c r="AC8" s="106"/>
      <c r="AD8" s="106"/>
      <c r="AE8" s="107"/>
      <c r="AG8" s="2"/>
      <c r="AH8" s="51" t="s">
        <v>15</v>
      </c>
      <c r="AI8" s="7"/>
      <c r="AJ8" s="3"/>
    </row>
    <row r="9" spans="1:42" ht="12.75" customHeight="1">
      <c r="A9" s="21" t="str">
        <f>CHOOSE(1+MOD(startday+1-2,7),"Su","M","Tu","W","Th","F","Sa")</f>
        <v>Su</v>
      </c>
      <c r="B9" s="21" t="str">
        <f>CHOOSE(1+MOD(startday+2-2,7),"Su","M","Tu","W","Th","F","Sa")</f>
        <v>M</v>
      </c>
      <c r="C9" s="21" t="str">
        <f>CHOOSE(1+MOD(startday+3-2,7),"Su","M","Tu","W","Th","F","Sa")</f>
        <v>Tu</v>
      </c>
      <c r="D9" s="21" t="str">
        <f>CHOOSE(1+MOD(startday+4-2,7),"Su","M","Tu","W","Th","F","Sa")</f>
        <v>W</v>
      </c>
      <c r="E9" s="21" t="str">
        <f>CHOOSE(1+MOD(startday+5-2,7),"Su","M","Tu","W","Th","F","Sa")</f>
        <v>Th</v>
      </c>
      <c r="F9" s="21" t="str">
        <f>CHOOSE(1+MOD(startday+6-2,7),"Su","M","Tu","W","Th","F","Sa")</f>
        <v>F</v>
      </c>
      <c r="G9" s="21" t="str">
        <f>CHOOSE(1+MOD(startday+7-2,7),"Su","M","Tu","W","Th","F","Sa")</f>
        <v>Sa</v>
      </c>
      <c r="H9" s="1"/>
      <c r="I9" s="108"/>
      <c r="J9" s="108"/>
      <c r="K9" s="108"/>
      <c r="L9" s="108"/>
      <c r="M9" s="108"/>
      <c r="N9" s="108"/>
      <c r="O9" s="108"/>
      <c r="P9" s="108"/>
      <c r="Q9" s="108"/>
      <c r="R9" s="108"/>
      <c r="S9" s="108"/>
      <c r="T9" s="108"/>
      <c r="U9" s="108"/>
      <c r="V9" s="108"/>
      <c r="W9" s="108"/>
      <c r="Y9" s="20" t="str">
        <f>CHOOSE(1+MOD(startday+1-2,7),"Su","M","Tu","W","Th","F","Sa")</f>
        <v>Su</v>
      </c>
      <c r="Z9" s="21" t="str">
        <f>CHOOSE(1+MOD(startday+2-2,7),"Su","M","Tu","W","Th","F","Sa")</f>
        <v>M</v>
      </c>
      <c r="AA9" s="21" t="str">
        <f>CHOOSE(1+MOD(startday+3-2,7),"Su","M","Tu","W","Th","F","Sa")</f>
        <v>Tu</v>
      </c>
      <c r="AB9" s="21" t="str">
        <f>CHOOSE(1+MOD(startday+4-2,7),"Su","M","Tu","W","Th","F","Sa")</f>
        <v>W</v>
      </c>
      <c r="AC9" s="21" t="str">
        <f>CHOOSE(1+MOD(startday+5-2,7),"Su","M","Tu","W","Th","F","Sa")</f>
        <v>Th</v>
      </c>
      <c r="AD9" s="21" t="str">
        <f>CHOOSE(1+MOD(startday+6-2,7),"Su","M","Tu","W","Th","F","Sa")</f>
        <v>F</v>
      </c>
      <c r="AE9" s="22" t="str">
        <f>CHOOSE(1+MOD(startday+7-2,7),"Su","M","Tu","W","Th","F","Sa")</f>
        <v>Sa</v>
      </c>
      <c r="AG9" s="4"/>
      <c r="AH9" s="52" t="s">
        <v>40</v>
      </c>
      <c r="AI9" s="28"/>
      <c r="AJ9" s="5"/>
    </row>
    <row r="10" spans="1:42" ht="12.5" customHeight="1">
      <c r="A10" s="46" t="str">
        <f>IF(WEEKDAY(A8,1)=startday,A8,"")</f>
        <v/>
      </c>
      <c r="B10" s="46" t="str">
        <f>IF(A10="",IF(WEEKDAY(A8,1)=MOD(startday,7)+1,A8,""),A10+1)</f>
        <v/>
      </c>
      <c r="C10" s="46">
        <f>IF(B10="",IF(WEEKDAY(A8,1)=MOD(startday+1,7)+1,A8,""),B10+1)</f>
        <v>45839</v>
      </c>
      <c r="D10" s="46">
        <f>IF(C10="",IF(WEEKDAY(A8,1)=MOD(startday+2,7)+1,A8,""),C10+1)</f>
        <v>45840</v>
      </c>
      <c r="E10" s="46">
        <f>IF(D10="",IF(WEEKDAY(A8,1)=MOD(startday+3,7)+1,A8,""),D10+1)</f>
        <v>45841</v>
      </c>
      <c r="F10" s="46">
        <f>IF(E10="",IF(WEEKDAY(A8,1)=MOD(startday+4,7)+1,A8,""),E10+1)</f>
        <v>45842</v>
      </c>
      <c r="G10" s="46">
        <f>IF(F10="",IF(WEEKDAY(A8,1)=MOD(startday+5,7)+1,A8,""),F10+1)</f>
        <v>45843</v>
      </c>
      <c r="H10" s="1"/>
      <c r="I10" s="94" t="s">
        <v>43</v>
      </c>
      <c r="J10" s="94"/>
      <c r="K10" s="94"/>
      <c r="L10" s="94"/>
      <c r="M10" s="94"/>
      <c r="N10" s="94"/>
      <c r="O10" s="94"/>
      <c r="P10" s="94"/>
      <c r="Q10" s="94"/>
      <c r="R10" s="94"/>
      <c r="S10" s="94"/>
      <c r="T10" s="94"/>
      <c r="U10" s="94"/>
      <c r="V10" s="94"/>
      <c r="W10" s="94"/>
      <c r="Y10" s="13" t="str">
        <f>IF(WEEKDAY(Y8,1)=startday,Y8,"")</f>
        <v/>
      </c>
      <c r="Z10" s="14" t="str">
        <f>IF(Y10="",IF(WEEKDAY(Y8,1)=MOD(startday,7)+1,Y8,""),Y10+1)</f>
        <v/>
      </c>
      <c r="AA10" s="14" t="str">
        <f>IF(Z10="",IF(WEEKDAY(Y8,1)=MOD(startday+1,7)+1,Y8,""),Z10+1)</f>
        <v/>
      </c>
      <c r="AB10" s="14" t="str">
        <f>IF(AA10="",IF(WEEKDAY(Y8,1)=MOD(startday+2,7)+1,Y8,""),AA10+1)</f>
        <v/>
      </c>
      <c r="AC10" s="14" t="str">
        <f>IF(AB10="",IF(WEEKDAY(Y8,1)=MOD(startday+3,7)+1,Y8,""),AB10+1)</f>
        <v/>
      </c>
      <c r="AD10" s="14">
        <f>IF(AC10="",IF(WEEKDAY(Y8,1)=MOD(startday+4,7)+1,Y8,""),AC10+1)</f>
        <v>45870</v>
      </c>
      <c r="AE10" s="15">
        <f>IF(AD10="",IF(WEEKDAY(Y8,1)=MOD(startday+5,7)+1,Y8,""),AD10+1)</f>
        <v>45871</v>
      </c>
      <c r="AG10" s="4"/>
      <c r="AH10" s="53" t="s">
        <v>44</v>
      </c>
      <c r="AI10" s="29"/>
      <c r="AJ10" s="5"/>
    </row>
    <row r="11" spans="1:42" ht="12.5" customHeight="1">
      <c r="A11" s="46">
        <f>IF(G10="","",IF(MONTH(G10+1)&lt;&gt;MONTH(G10),"",G10+1))</f>
        <v>45844</v>
      </c>
      <c r="B11" s="46">
        <f>IF(A11="","",IF(MONTH(A11+1)&lt;&gt;MONTH(A11),"",A11+1))</f>
        <v>45845</v>
      </c>
      <c r="C11" s="46">
        <f t="shared" ref="C11:G11" si="0">IF(B11="","",IF(MONTH(B11+1)&lt;&gt;MONTH(B11),"",B11+1))</f>
        <v>45846</v>
      </c>
      <c r="D11" s="46">
        <f>IF(C11="","",IF(MONTH(C11+1)&lt;&gt;MONTH(C11),"",C11+1))</f>
        <v>45847</v>
      </c>
      <c r="E11" s="46">
        <f t="shared" si="0"/>
        <v>45848</v>
      </c>
      <c r="F11" s="46">
        <f t="shared" si="0"/>
        <v>45849</v>
      </c>
      <c r="G11" s="46">
        <f t="shared" si="0"/>
        <v>45850</v>
      </c>
      <c r="H11" s="1"/>
      <c r="I11" s="94"/>
      <c r="J11" s="94"/>
      <c r="K11" s="94"/>
      <c r="L11" s="94"/>
      <c r="M11" s="94"/>
      <c r="N11" s="94"/>
      <c r="O11" s="94"/>
      <c r="P11" s="94"/>
      <c r="Q11" s="94"/>
      <c r="R11" s="94"/>
      <c r="S11" s="94"/>
      <c r="T11" s="94"/>
      <c r="U11" s="94"/>
      <c r="V11" s="94"/>
      <c r="W11" s="94"/>
      <c r="Y11" s="13">
        <f>IF(AE10="","",IF(MONTH(AE10+1)&lt;&gt;MONTH(AE10),"",AE10+1))</f>
        <v>45872</v>
      </c>
      <c r="Z11" s="14">
        <f>IF(Y11="","",IF(MONTH(Y11+1)&lt;&gt;MONTH(Y11),"",Y11+1))</f>
        <v>45873</v>
      </c>
      <c r="AA11" s="14">
        <f t="shared" ref="AA11:AA14" si="1">IF(Z11="","",IF(MONTH(Z11+1)&lt;&gt;MONTH(Z11),"",Z11+1))</f>
        <v>45874</v>
      </c>
      <c r="AB11" s="14">
        <f>IF(AA11="","",IF(MONTH(AA11+1)&lt;&gt;MONTH(AA11),"",AA11+1))</f>
        <v>45875</v>
      </c>
      <c r="AC11" s="14">
        <f t="shared" ref="AC11:AC14" si="2">IF(AB11="","",IF(MONTH(AB11+1)&lt;&gt;MONTH(AB11),"",AB11+1))</f>
        <v>45876</v>
      </c>
      <c r="AD11" s="14">
        <f t="shared" ref="AD11:AD14" si="3">IF(AC11="","",IF(MONTH(AC11+1)&lt;&gt;MONTH(AC11),"",AC11+1))</f>
        <v>45877</v>
      </c>
      <c r="AE11" s="15">
        <f t="shared" ref="AE11:AE14" si="4">IF(AD11="","",IF(MONTH(AD11+1)&lt;&gt;MONTH(AD11),"",AD11+1))</f>
        <v>45878</v>
      </c>
      <c r="AG11" s="4"/>
      <c r="AH11" s="53" t="s">
        <v>41</v>
      </c>
      <c r="AI11" s="29"/>
      <c r="AJ11" s="5"/>
    </row>
    <row r="12" spans="1:42" ht="14">
      <c r="A12" s="46">
        <f t="shared" ref="A12:A14" si="5">IF(G11="","",IF(MONTH(G11+1)&lt;&gt;MONTH(G11),"",G11+1))</f>
        <v>45851</v>
      </c>
      <c r="B12" s="46">
        <f t="shared" ref="B12:G14" si="6">IF(A12="","",IF(MONTH(A12+1)&lt;&gt;MONTH(A12),"",A12+1))</f>
        <v>45852</v>
      </c>
      <c r="C12" s="46">
        <f t="shared" si="6"/>
        <v>45853</v>
      </c>
      <c r="D12" s="46">
        <f t="shared" si="6"/>
        <v>45854</v>
      </c>
      <c r="E12" s="46">
        <f t="shared" si="6"/>
        <v>45855</v>
      </c>
      <c r="F12" s="46">
        <f t="shared" si="6"/>
        <v>45856</v>
      </c>
      <c r="G12" s="46">
        <f t="shared" si="6"/>
        <v>45857</v>
      </c>
      <c r="H12" s="1"/>
      <c r="P12" s="1"/>
      <c r="Y12" s="13">
        <f t="shared" ref="Y12:Y14" si="7">IF(AE11="","",IF(MONTH(AE11+1)&lt;&gt;MONTH(AE11),"",AE11+1))</f>
        <v>45879</v>
      </c>
      <c r="Z12" s="14">
        <f t="shared" ref="Z12:Z14" si="8">IF(Y12="","",IF(MONTH(Y12+1)&lt;&gt;MONTH(Y12),"",Y12+1))</f>
        <v>45880</v>
      </c>
      <c r="AA12" s="14">
        <f t="shared" si="1"/>
        <v>45881</v>
      </c>
      <c r="AB12" s="14">
        <f t="shared" ref="AB12:AB14" si="9">IF(AA12="","",IF(MONTH(AA12+1)&lt;&gt;MONTH(AA12),"",AA12+1))</f>
        <v>45882</v>
      </c>
      <c r="AC12" s="14">
        <f t="shared" si="2"/>
        <v>45883</v>
      </c>
      <c r="AD12" s="14">
        <f t="shared" si="3"/>
        <v>45884</v>
      </c>
      <c r="AE12" s="15">
        <f t="shared" si="4"/>
        <v>45885</v>
      </c>
      <c r="AG12" s="4"/>
      <c r="AH12" s="53" t="s">
        <v>42</v>
      </c>
      <c r="AI12" s="29"/>
      <c r="AJ12" s="5"/>
    </row>
    <row r="13" spans="1:42" ht="14">
      <c r="A13" s="46">
        <f t="shared" si="5"/>
        <v>45858</v>
      </c>
      <c r="B13" s="46">
        <f t="shared" si="6"/>
        <v>45859</v>
      </c>
      <c r="C13" s="46">
        <f t="shared" si="6"/>
        <v>45860</v>
      </c>
      <c r="D13" s="46">
        <f t="shared" si="6"/>
        <v>45861</v>
      </c>
      <c r="E13" s="46">
        <f t="shared" si="6"/>
        <v>45862</v>
      </c>
      <c r="F13" s="46">
        <f t="shared" si="6"/>
        <v>45863</v>
      </c>
      <c r="G13" s="46">
        <f t="shared" si="6"/>
        <v>45864</v>
      </c>
      <c r="H13" s="1"/>
      <c r="I13" s="56" t="s">
        <v>35</v>
      </c>
      <c r="J13" s="57"/>
      <c r="K13" s="57"/>
      <c r="L13" s="57"/>
      <c r="M13" s="57"/>
      <c r="N13" s="57"/>
      <c r="O13" s="57"/>
      <c r="P13" s="1"/>
      <c r="Y13" s="13">
        <f t="shared" si="7"/>
        <v>45886</v>
      </c>
      <c r="Z13" s="14">
        <f t="shared" si="8"/>
        <v>45887</v>
      </c>
      <c r="AA13" s="14">
        <f t="shared" si="1"/>
        <v>45888</v>
      </c>
      <c r="AB13" s="14">
        <f t="shared" si="9"/>
        <v>45889</v>
      </c>
      <c r="AC13" s="14">
        <f t="shared" si="2"/>
        <v>45890</v>
      </c>
      <c r="AD13" s="14">
        <f t="shared" si="3"/>
        <v>45891</v>
      </c>
      <c r="AE13" s="15">
        <f t="shared" si="4"/>
        <v>45892</v>
      </c>
      <c r="AG13" s="4"/>
      <c r="AH13" s="53" t="s">
        <v>26</v>
      </c>
      <c r="AI13" s="29"/>
      <c r="AJ13" s="5"/>
    </row>
    <row r="14" spans="1:42" ht="14">
      <c r="A14" s="46">
        <f t="shared" si="5"/>
        <v>45865</v>
      </c>
      <c r="B14" s="46">
        <f t="shared" si="6"/>
        <v>45866</v>
      </c>
      <c r="C14" s="46">
        <f t="shared" si="6"/>
        <v>45867</v>
      </c>
      <c r="D14" s="46">
        <f t="shared" si="6"/>
        <v>45868</v>
      </c>
      <c r="E14" s="46">
        <f t="shared" si="6"/>
        <v>45869</v>
      </c>
      <c r="F14" s="46" t="str">
        <f t="shared" si="6"/>
        <v/>
      </c>
      <c r="G14" s="46" t="str">
        <f t="shared" si="6"/>
        <v/>
      </c>
      <c r="H14" s="1"/>
      <c r="I14" s="57" t="s">
        <v>36</v>
      </c>
      <c r="J14" s="57"/>
      <c r="K14" s="57"/>
      <c r="L14" s="57"/>
      <c r="M14" s="57"/>
      <c r="N14" s="57"/>
      <c r="O14" s="57"/>
      <c r="P14" s="1"/>
      <c r="Y14" s="31">
        <f t="shared" si="7"/>
        <v>45893</v>
      </c>
      <c r="Z14" s="32">
        <f t="shared" si="8"/>
        <v>45894</v>
      </c>
      <c r="AA14" s="32">
        <f t="shared" si="1"/>
        <v>45895</v>
      </c>
      <c r="AB14" s="32">
        <f t="shared" si="9"/>
        <v>45896</v>
      </c>
      <c r="AC14" s="32">
        <f t="shared" si="2"/>
        <v>45897</v>
      </c>
      <c r="AD14" s="32">
        <f t="shared" si="3"/>
        <v>45898</v>
      </c>
      <c r="AE14" s="33">
        <f t="shared" si="4"/>
        <v>45899</v>
      </c>
      <c r="AG14" s="4"/>
      <c r="AH14" s="53" t="s">
        <v>16</v>
      </c>
      <c r="AI14" s="29"/>
      <c r="AJ14" s="5"/>
    </row>
    <row r="15" spans="1:42" ht="12.75" customHeight="1">
      <c r="A15" s="86"/>
      <c r="B15" s="87"/>
      <c r="C15" s="87"/>
      <c r="D15" s="87"/>
      <c r="E15" s="87"/>
      <c r="F15" s="87"/>
      <c r="G15" s="87"/>
      <c r="H15" s="1"/>
      <c r="I15" s="49" t="s">
        <v>9</v>
      </c>
      <c r="P15" s="1"/>
      <c r="Y15" s="90"/>
      <c r="Z15" s="91"/>
      <c r="AA15" s="91"/>
      <c r="AB15" s="91"/>
      <c r="AC15" s="91"/>
      <c r="AD15" s="91"/>
      <c r="AE15" s="92"/>
      <c r="AG15" s="4"/>
      <c r="AH15" s="52" t="s">
        <v>45</v>
      </c>
      <c r="AI15" s="29"/>
      <c r="AJ15" s="5"/>
    </row>
    <row r="16" spans="1:42" ht="14">
      <c r="I16" s="49" t="s">
        <v>10</v>
      </c>
      <c r="P16" s="1"/>
      <c r="AG16" s="4"/>
      <c r="AH16" s="52" t="s">
        <v>11</v>
      </c>
      <c r="AI16" s="29"/>
      <c r="AJ16" s="5"/>
    </row>
    <row r="17" spans="1:36" ht="16">
      <c r="A17" s="73">
        <f>DATE(YEAR(Y8+35),MONTH(Y8+35),1)</f>
        <v>45901</v>
      </c>
      <c r="B17" s="74"/>
      <c r="C17" s="74"/>
      <c r="D17" s="74"/>
      <c r="E17" s="74"/>
      <c r="F17" s="74"/>
      <c r="G17" s="75"/>
      <c r="H17" s="6"/>
      <c r="I17" s="30"/>
      <c r="Y17" s="82">
        <f>DATE(YEAR(Q18+35),MONTH(Q18+35),1)</f>
        <v>45992</v>
      </c>
      <c r="Z17" s="83"/>
      <c r="AA17" s="83"/>
      <c r="AB17" s="83"/>
      <c r="AC17" s="83"/>
      <c r="AD17" s="83"/>
      <c r="AE17" s="84"/>
      <c r="AG17" s="4"/>
      <c r="AH17" s="53" t="s">
        <v>46</v>
      </c>
      <c r="AI17" s="29"/>
      <c r="AJ17" s="5"/>
    </row>
    <row r="18" spans="1:36" ht="16">
      <c r="A18" s="20" t="str">
        <f>CHOOSE(1+MOD(startday+1-2,7),"Su","M","Tu","W","Th","F","Sa")</f>
        <v>Su</v>
      </c>
      <c r="B18" s="21" t="str">
        <f>CHOOSE(1+MOD(startday+2-2,7),"Su","M","Tu","W","Th","F","Sa")</f>
        <v>M</v>
      </c>
      <c r="C18" s="21" t="str">
        <f>CHOOSE(1+MOD(startday+3-2,7),"Su","M","Tu","W","Th","F","Sa")</f>
        <v>Tu</v>
      </c>
      <c r="D18" s="21" t="str">
        <f>CHOOSE(1+MOD(startday+4-2,7),"Su","M","Tu","W","Th","F","Sa")</f>
        <v>W</v>
      </c>
      <c r="E18" s="21" t="str">
        <f>CHOOSE(1+MOD(startday+5-2,7),"Su","M","Tu","W","Th","F","Sa")</f>
        <v>Th</v>
      </c>
      <c r="F18" s="21" t="str">
        <f>CHOOSE(1+MOD(startday+6-2,7),"Su","M","Tu","W","Th","F","Sa")</f>
        <v>F</v>
      </c>
      <c r="G18" s="22" t="str">
        <f>CHOOSE(1+MOD(startday+7-2,7),"Su","M","Tu","W","Th","F","Sa")</f>
        <v>Sa</v>
      </c>
      <c r="H18" s="23"/>
      <c r="I18" s="76">
        <f>DATE(YEAR(A17+35),MONTH(A17+35),1)</f>
        <v>45931</v>
      </c>
      <c r="J18" s="77"/>
      <c r="K18" s="77"/>
      <c r="L18" s="77"/>
      <c r="M18" s="77"/>
      <c r="N18" s="77"/>
      <c r="O18" s="78"/>
      <c r="P18" s="6"/>
      <c r="Q18" s="79">
        <f>DATE(YEAR(I18+35),MONTH(I18+35),1)</f>
        <v>45962</v>
      </c>
      <c r="R18" s="80"/>
      <c r="S18" s="80"/>
      <c r="T18" s="80"/>
      <c r="U18" s="80"/>
      <c r="V18" s="80"/>
      <c r="W18" s="81"/>
      <c r="X18" s="24"/>
      <c r="Y18" s="20" t="str">
        <f>CHOOSE(1+MOD(startday+1-2,7),"Su","M","Tu","W","Th","F","Sa")</f>
        <v>Su</v>
      </c>
      <c r="Z18" s="21" t="str">
        <f>CHOOSE(1+MOD(startday+2-2,7),"Su","M","Tu","W","Th","F","Sa")</f>
        <v>M</v>
      </c>
      <c r="AA18" s="21" t="str">
        <f>CHOOSE(1+MOD(startday+3-2,7),"Su","M","Tu","W","Th","F","Sa")</f>
        <v>Tu</v>
      </c>
      <c r="AB18" s="21" t="str">
        <f>CHOOSE(1+MOD(startday+4-2,7),"Su","M","Tu","W","Th","F","Sa")</f>
        <v>W</v>
      </c>
      <c r="AC18" s="21" t="str">
        <f>CHOOSE(1+MOD(startday+5-2,7),"Su","M","Tu","W","Th","F","Sa")</f>
        <v>Th</v>
      </c>
      <c r="AD18" s="21" t="str">
        <f>CHOOSE(1+MOD(startday+6-2,7),"Su","M","Tu","W","Th","F","Sa")</f>
        <v>F</v>
      </c>
      <c r="AE18" s="22" t="str">
        <f>CHOOSE(1+MOD(startday+7-2,7),"Su","M","Tu","W","Th","F","Sa")</f>
        <v>Sa</v>
      </c>
      <c r="AG18" s="4"/>
      <c r="AH18" s="53" t="s">
        <v>27</v>
      </c>
      <c r="AI18" s="29"/>
      <c r="AJ18" s="5"/>
    </row>
    <row r="19" spans="1:36" ht="14">
      <c r="A19" s="13" t="str">
        <f>IF(WEEKDAY(A17,1)=startday,A17,"")</f>
        <v/>
      </c>
      <c r="B19" s="36">
        <f>IF(A19="",IF(WEEKDAY(A17,1)=MOD(startday,7)+1,A17,""),A19+1)</f>
        <v>45901</v>
      </c>
      <c r="C19" s="47">
        <f>IF(B19="",IF(WEEKDAY(A17,1)=MOD(startday+1,7)+1,A17,""),B19+1)</f>
        <v>45902</v>
      </c>
      <c r="D19" s="14">
        <f>IF(C19="",IF(WEEKDAY(A17,1)=MOD(startday+2,7)+1,A17,""),C19+1)</f>
        <v>45903</v>
      </c>
      <c r="E19" s="14">
        <f>IF(D19="",IF(WEEKDAY(A17,1)=MOD(startday+3,7)+1,A17,""),D19+1)</f>
        <v>45904</v>
      </c>
      <c r="F19" s="48">
        <f>IF(E19="",IF(WEEKDAY(A17,1)=MOD(startday+4,7)+1,A17,""),E19+1)</f>
        <v>45905</v>
      </c>
      <c r="G19" s="15">
        <f>IF(F19="",IF(WEEKDAY(A17,1)=MOD(startday+5,7)+1,A17,""),F19+1)</f>
        <v>45906</v>
      </c>
      <c r="H19" s="1"/>
      <c r="I19" s="20" t="str">
        <f>CHOOSE(1+MOD(startday+1-2,7),"Su","M","Tu","W","Th","F","Sa")</f>
        <v>Su</v>
      </c>
      <c r="J19" s="21" t="str">
        <f>CHOOSE(1+MOD(startday+2-2,7),"Su","M","Tu","W","Th","F","Sa")</f>
        <v>M</v>
      </c>
      <c r="K19" s="21" t="str">
        <f>CHOOSE(1+MOD(startday+3-2,7),"Su","M","Tu","W","Th","F","Sa")</f>
        <v>Tu</v>
      </c>
      <c r="L19" s="21" t="str">
        <f>CHOOSE(1+MOD(startday+4-2,7),"Su","M","Tu","W","Th","F","Sa")</f>
        <v>W</v>
      </c>
      <c r="M19" s="21" t="str">
        <f>CHOOSE(1+MOD(startday+5-2,7),"Su","M","Tu","W","Th","F","Sa")</f>
        <v>Th</v>
      </c>
      <c r="N19" s="21" t="str">
        <f>CHOOSE(1+MOD(startday+6-2,7),"Su","M","Tu","W","Th","F","Sa")</f>
        <v>F</v>
      </c>
      <c r="O19" s="22" t="str">
        <f>CHOOSE(1+MOD(startday+7-2,7),"Su","M","Tu","W","Th","F","Sa")</f>
        <v>Sa</v>
      </c>
      <c r="P19" s="23"/>
      <c r="Q19" s="20" t="str">
        <f>CHOOSE(1+MOD(startday+1-2,7),"Su","M","Tu","W","Th","F","Sa")</f>
        <v>Su</v>
      </c>
      <c r="R19" s="21" t="str">
        <f>CHOOSE(1+MOD(startday+2-2,7),"Su","M","Tu","W","Th","F","Sa")</f>
        <v>M</v>
      </c>
      <c r="S19" s="21" t="str">
        <f>CHOOSE(1+MOD(startday+3-2,7),"Su","M","Tu","W","Th","F","Sa")</f>
        <v>Tu</v>
      </c>
      <c r="T19" s="21" t="str">
        <f>CHOOSE(1+MOD(startday+4-2,7),"Su","M","Tu","W","Th","F","Sa")</f>
        <v>W</v>
      </c>
      <c r="U19" s="21" t="str">
        <f>CHOOSE(1+MOD(startday+5-2,7),"Su","M","Tu","W","Th","F","Sa")</f>
        <v>Th</v>
      </c>
      <c r="V19" s="21" t="str">
        <f>CHOOSE(1+MOD(startday+6-2,7),"Su","M","Tu","W","Th","F","Sa")</f>
        <v>F</v>
      </c>
      <c r="W19" s="22" t="str">
        <f>CHOOSE(1+MOD(startday+7-2,7),"Su","M","Tu","W","Th","F","Sa")</f>
        <v>Sa</v>
      </c>
      <c r="Y19" s="13" t="str">
        <f>IF(WEEKDAY(Y17,1)=startday,Y17,"")</f>
        <v/>
      </c>
      <c r="Z19" s="14">
        <f>IF(Y19="",IF(WEEKDAY(Y17,1)=MOD(startday,7)+1,Y17,""),Y19+1)</f>
        <v>45992</v>
      </c>
      <c r="AA19" s="14">
        <f>IF(Z19="",IF(WEEKDAY(Y17,1)=MOD(startday+1,7)+1,Y17,""),Z19+1)</f>
        <v>45993</v>
      </c>
      <c r="AB19" s="14">
        <f>IF(AA19="",IF(WEEKDAY(Y17,1)=MOD(startday+2,7)+1,Y17,""),AA19+1)</f>
        <v>45994</v>
      </c>
      <c r="AC19" s="14">
        <f>IF(AB19="",IF(WEEKDAY(Y17,1)=MOD(startday+3,7)+1,Y17,""),AB19+1)</f>
        <v>45995</v>
      </c>
      <c r="AD19" s="14">
        <f>IF(AC19="",IF(WEEKDAY(Y17,1)=MOD(startday+4,7)+1,Y17,""),AC19+1)</f>
        <v>45996</v>
      </c>
      <c r="AE19" s="15">
        <f>IF(AD19="",IF(WEEKDAY(Y17,1)=MOD(startday+5,7)+1,Y17,""),AD19+1)</f>
        <v>45997</v>
      </c>
      <c r="AG19" s="4"/>
      <c r="AH19" s="53" t="s">
        <v>47</v>
      </c>
      <c r="AI19" s="29"/>
      <c r="AJ19" s="5"/>
    </row>
    <row r="20" spans="1:36" ht="14">
      <c r="A20" s="13">
        <f>IF(G19="","",IF(MONTH(G19+1)&lt;&gt;MONTH(G19),"",G19+1))</f>
        <v>45907</v>
      </c>
      <c r="B20" s="48">
        <f>IF(A20="","",IF(MONTH(A20+1)&lt;&gt;MONTH(A20),"",A20+1))</f>
        <v>45908</v>
      </c>
      <c r="C20" s="48">
        <f t="shared" ref="C20:C23" si="10">IF(B20="","",IF(MONTH(B20+1)&lt;&gt;MONTH(B20),"",B20+1))</f>
        <v>45909</v>
      </c>
      <c r="D20" s="14">
        <f>IF(C20="","",IF(MONTH(C20+1)&lt;&gt;MONTH(C20),"",C20+1))</f>
        <v>45910</v>
      </c>
      <c r="E20" s="14">
        <f t="shared" ref="E20:E23" si="11">IF(D20="","",IF(MONTH(D20+1)&lt;&gt;MONTH(D20),"",D20+1))</f>
        <v>45911</v>
      </c>
      <c r="F20" s="14">
        <f t="shared" ref="F20:F23" si="12">IF(E20="","",IF(MONTH(E20+1)&lt;&gt;MONTH(E20),"",E20+1))</f>
        <v>45912</v>
      </c>
      <c r="G20" s="15">
        <f t="shared" ref="G20:G23" si="13">IF(F20="","",IF(MONTH(F20+1)&lt;&gt;MONTH(F20),"",F20+1))</f>
        <v>45913</v>
      </c>
      <c r="H20" s="1"/>
      <c r="I20" s="13" t="str">
        <f>IF(WEEKDAY(I18,1)=startday,I18,"")</f>
        <v/>
      </c>
      <c r="J20" s="14" t="str">
        <f>IF(I20="",IF(WEEKDAY(I18,1)=MOD(startday,7)+1,I18,""),I20+1)</f>
        <v/>
      </c>
      <c r="K20" s="14" t="str">
        <f>IF(J20="",IF(WEEKDAY(I18,1)=MOD(startday+1,7)+1,I18,""),J20+1)</f>
        <v/>
      </c>
      <c r="L20" s="14">
        <f>IF(K20="",IF(WEEKDAY(I18,1)=MOD(startday+2,7)+1,I18,""),K20+1)</f>
        <v>45931</v>
      </c>
      <c r="M20" s="14">
        <f>IF(L20="",IF(WEEKDAY(I18,1)=MOD(startday+3,7)+1,I18,""),L20+1)</f>
        <v>45932</v>
      </c>
      <c r="N20" s="14">
        <f>IF(M20="",IF(WEEKDAY(I18,1)=MOD(startday+4,7)+1,I18,""),M20+1)</f>
        <v>45933</v>
      </c>
      <c r="O20" s="15">
        <f>IF(N20="",IF(WEEKDAY(I18,1)=MOD(startday+5,7)+1,I18,""),N20+1)</f>
        <v>45934</v>
      </c>
      <c r="P20" s="1"/>
      <c r="Q20" s="13" t="str">
        <f>IF(WEEKDAY(Q18,1)=startday,Q18,"")</f>
        <v/>
      </c>
      <c r="R20" s="14" t="str">
        <f>IF(Q20="",IF(WEEKDAY(Q18,1)=MOD(startday,7)+1,Q18,""),Q20+1)</f>
        <v/>
      </c>
      <c r="S20" s="14" t="str">
        <f>IF(R20="",IF(WEEKDAY(Q18,1)=MOD(startday+1,7)+1,Q18,""),R20+1)</f>
        <v/>
      </c>
      <c r="T20" s="14" t="str">
        <f>IF(S20="",IF(WEEKDAY(Q18,1)=MOD(startday+2,7)+1,Q18,""),S20+1)</f>
        <v/>
      </c>
      <c r="U20" s="14" t="str">
        <f>IF(T20="",IF(WEEKDAY(Q18,1)=MOD(startday+3,7)+1,Q18,""),T20+1)</f>
        <v/>
      </c>
      <c r="V20" s="14" t="str">
        <f>IF(U20="",IF(WEEKDAY(Q18,1)=MOD(startday+4,7)+1,Q18,""),U20+1)</f>
        <v/>
      </c>
      <c r="W20" s="15">
        <f>IF(V20="",IF(WEEKDAY(Q18,1)=MOD(startday+5,7)+1,Q18,""),V20+1)</f>
        <v>45962</v>
      </c>
      <c r="Y20" s="13">
        <f>IF(AE19="","",IF(MONTH(AE19+1)&lt;&gt;MONTH(AE19),"",AE19+1))</f>
        <v>45998</v>
      </c>
      <c r="Z20" s="14">
        <f>IF(Y20="","",IF(MONTH(Y20+1)&lt;&gt;MONTH(Y20),"",Y20+1))</f>
        <v>45999</v>
      </c>
      <c r="AA20" s="14">
        <f t="shared" ref="AA20:AA23" si="14">IF(Z20="","",IF(MONTH(Z20+1)&lt;&gt;MONTH(Z20),"",Z20+1))</f>
        <v>46000</v>
      </c>
      <c r="AB20" s="14">
        <f>IF(AA20="","",IF(MONTH(AA20+1)&lt;&gt;MONTH(AA20),"",AA20+1))</f>
        <v>46001</v>
      </c>
      <c r="AC20" s="14">
        <f t="shared" ref="AC20:AC23" si="15">IF(AB20="","",IF(MONTH(AB20+1)&lt;&gt;MONTH(AB20),"",AB20+1))</f>
        <v>46002</v>
      </c>
      <c r="AD20" s="14">
        <f t="shared" ref="AD20:AD23" si="16">IF(AC20="","",IF(MONTH(AC20+1)&lt;&gt;MONTH(AC20),"",AC20+1))</f>
        <v>46003</v>
      </c>
      <c r="AE20" s="15">
        <f t="shared" ref="AE20:AE23" si="17">IF(AD20="","",IF(MONTH(AD20+1)&lt;&gt;MONTH(AD20),"",AD20+1))</f>
        <v>46004</v>
      </c>
      <c r="AG20" s="4"/>
      <c r="AH20" s="53" t="s">
        <v>18</v>
      </c>
      <c r="AI20" s="29"/>
      <c r="AJ20" s="5"/>
    </row>
    <row r="21" spans="1:36" ht="14">
      <c r="A21" s="13">
        <f t="shared" ref="A21:A23" si="18">IF(G20="","",IF(MONTH(G20+1)&lt;&gt;MONTH(G20),"",G20+1))</f>
        <v>45914</v>
      </c>
      <c r="B21" s="14">
        <f t="shared" ref="B21:B23" si="19">IF(A21="","",IF(MONTH(A21+1)&lt;&gt;MONTH(A21),"",A21+1))</f>
        <v>45915</v>
      </c>
      <c r="C21" s="14">
        <f t="shared" si="10"/>
        <v>45916</v>
      </c>
      <c r="D21" s="14">
        <f t="shared" ref="D21:D23" si="20">IF(C21="","",IF(MONTH(C21+1)&lt;&gt;MONTH(C21),"",C21+1))</f>
        <v>45917</v>
      </c>
      <c r="E21" s="14">
        <f t="shared" si="11"/>
        <v>45918</v>
      </c>
      <c r="F21" s="14">
        <f t="shared" si="12"/>
        <v>45919</v>
      </c>
      <c r="G21" s="15">
        <f t="shared" si="13"/>
        <v>45920</v>
      </c>
      <c r="H21" s="1"/>
      <c r="I21" s="13">
        <f>IF(O20="","",IF(MONTH(O20+1)&lt;&gt;MONTH(O20),"",O20+1))</f>
        <v>45935</v>
      </c>
      <c r="J21" s="14">
        <f>IF(I21="","",IF(MONTH(I21+1)&lt;&gt;MONTH(I21),"",I21+1))</f>
        <v>45936</v>
      </c>
      <c r="K21" s="14">
        <f t="shared" ref="K21:K24" si="21">IF(J21="","",IF(MONTH(J21+1)&lt;&gt;MONTH(J21),"",J21+1))</f>
        <v>45937</v>
      </c>
      <c r="L21" s="14">
        <f>IF(K21="","",IF(MONTH(K21+1)&lt;&gt;MONTH(K21),"",K21+1))</f>
        <v>45938</v>
      </c>
      <c r="M21" s="14">
        <f t="shared" ref="M21:M24" si="22">IF(L21="","",IF(MONTH(L21+1)&lt;&gt;MONTH(L21),"",L21+1))</f>
        <v>45939</v>
      </c>
      <c r="N21" s="14">
        <f t="shared" ref="N21:N24" si="23">IF(M21="","",IF(MONTH(M21+1)&lt;&gt;MONTH(M21),"",M21+1))</f>
        <v>45940</v>
      </c>
      <c r="O21" s="15">
        <f t="shared" ref="O21:O24" si="24">IF(N21="","",IF(MONTH(N21+1)&lt;&gt;MONTH(N21),"",N21+1))</f>
        <v>45941</v>
      </c>
      <c r="P21" s="1"/>
      <c r="Q21" s="13">
        <f>IF(W20="","",IF(MONTH(W20+1)&lt;&gt;MONTH(W20),"",W20+1))</f>
        <v>45963</v>
      </c>
      <c r="R21" s="14">
        <f>IF(Q21="","",IF(MONTH(Q21+1)&lt;&gt;MONTH(Q21),"",Q21+1))</f>
        <v>45964</v>
      </c>
      <c r="S21" s="14">
        <f t="shared" ref="S21:S24" si="25">IF(R21="","",IF(MONTH(R21+1)&lt;&gt;MONTH(R21),"",R21+1))</f>
        <v>45965</v>
      </c>
      <c r="T21" s="14">
        <f>IF(S21="","",IF(MONTH(S21+1)&lt;&gt;MONTH(S21),"",S21+1))</f>
        <v>45966</v>
      </c>
      <c r="U21" s="14">
        <f t="shared" ref="U21:U24" si="26">IF(T21="","",IF(MONTH(T21+1)&lt;&gt;MONTH(T21),"",T21+1))</f>
        <v>45967</v>
      </c>
      <c r="V21" s="14">
        <f t="shared" ref="V21:V24" si="27">IF(U21="","",IF(MONTH(U21+1)&lt;&gt;MONTH(U21),"",U21+1))</f>
        <v>45968</v>
      </c>
      <c r="W21" s="15">
        <f t="shared" ref="W21:W24" si="28">IF(V21="","",IF(MONTH(V21+1)&lt;&gt;MONTH(V21),"",V21+1))</f>
        <v>45969</v>
      </c>
      <c r="Y21" s="13">
        <f t="shared" ref="Y21:Y23" si="29">IF(AE20="","",IF(MONTH(AE20+1)&lt;&gt;MONTH(AE20),"",AE20+1))</f>
        <v>46005</v>
      </c>
      <c r="Z21" s="14">
        <f t="shared" ref="Z21:Z23" si="30">IF(Y21="","",IF(MONTH(Y21+1)&lt;&gt;MONTH(Y21),"",Y21+1))</f>
        <v>46006</v>
      </c>
      <c r="AA21" s="14">
        <f t="shared" si="14"/>
        <v>46007</v>
      </c>
      <c r="AB21" s="14">
        <f t="shared" ref="AB21:AB23" si="31">IF(AA21="","",IF(MONTH(AA21+1)&lt;&gt;MONTH(AA21),"",AA21+1))</f>
        <v>46008</v>
      </c>
      <c r="AC21" s="14">
        <f t="shared" si="15"/>
        <v>46009</v>
      </c>
      <c r="AD21" s="47">
        <f t="shared" si="16"/>
        <v>46010</v>
      </c>
      <c r="AE21" s="15">
        <f t="shared" si="17"/>
        <v>46011</v>
      </c>
      <c r="AG21" s="4"/>
      <c r="AH21" s="53" t="s">
        <v>19</v>
      </c>
      <c r="AI21" s="29"/>
      <c r="AJ21" s="5"/>
    </row>
    <row r="22" spans="1:36" ht="14">
      <c r="A22" s="13">
        <f t="shared" si="18"/>
        <v>45921</v>
      </c>
      <c r="B22" s="14">
        <f t="shared" si="19"/>
        <v>45922</v>
      </c>
      <c r="C22" s="14">
        <f t="shared" si="10"/>
        <v>45923</v>
      </c>
      <c r="D22" s="14">
        <f t="shared" si="20"/>
        <v>45924</v>
      </c>
      <c r="E22" s="14">
        <f t="shared" si="11"/>
        <v>45925</v>
      </c>
      <c r="F22" s="14">
        <f t="shared" si="12"/>
        <v>45926</v>
      </c>
      <c r="G22" s="15">
        <f t="shared" si="13"/>
        <v>45927</v>
      </c>
      <c r="H22" s="1"/>
      <c r="I22" s="13">
        <f t="shared" ref="I22:I24" si="32">IF(O21="","",IF(MONTH(O21+1)&lt;&gt;MONTH(O21),"",O21+1))</f>
        <v>45942</v>
      </c>
      <c r="J22" s="36">
        <f t="shared" ref="J22:J24" si="33">IF(I22="","",IF(MONTH(I22+1)&lt;&gt;MONTH(I22),"",I22+1))</f>
        <v>45943</v>
      </c>
      <c r="K22" s="14">
        <f t="shared" si="21"/>
        <v>45944</v>
      </c>
      <c r="L22" s="14">
        <f t="shared" ref="L22:L24" si="34">IF(K22="","",IF(MONTH(K22+1)&lt;&gt;MONTH(K22),"",K22+1))</f>
        <v>45945</v>
      </c>
      <c r="M22" s="14">
        <f t="shared" si="22"/>
        <v>45946</v>
      </c>
      <c r="N22" s="14">
        <f t="shared" si="23"/>
        <v>45947</v>
      </c>
      <c r="O22" s="15">
        <f t="shared" si="24"/>
        <v>45948</v>
      </c>
      <c r="P22" s="1"/>
      <c r="Q22" s="13">
        <f t="shared" ref="Q22:Q24" si="35">IF(W21="","",IF(MONTH(W21+1)&lt;&gt;MONTH(W21),"",W21+1))</f>
        <v>45970</v>
      </c>
      <c r="R22" s="14">
        <f t="shared" ref="R22:R24" si="36">IF(Q22="","",IF(MONTH(Q22+1)&lt;&gt;MONTH(Q22),"",Q22+1))</f>
        <v>45971</v>
      </c>
      <c r="S22" s="36">
        <f t="shared" si="25"/>
        <v>45972</v>
      </c>
      <c r="T22" s="14">
        <f t="shared" ref="T22:T24" si="37">IF(S22="","",IF(MONTH(S22+1)&lt;&gt;MONTH(S22),"",S22+1))</f>
        <v>45973</v>
      </c>
      <c r="U22" s="14">
        <f t="shared" si="26"/>
        <v>45974</v>
      </c>
      <c r="V22" s="14">
        <f t="shared" si="27"/>
        <v>45975</v>
      </c>
      <c r="W22" s="15">
        <f t="shared" si="28"/>
        <v>45976</v>
      </c>
      <c r="Y22" s="13">
        <f t="shared" si="29"/>
        <v>46012</v>
      </c>
      <c r="Z22" s="14">
        <f t="shared" si="30"/>
        <v>46013</v>
      </c>
      <c r="AA22" s="14">
        <f t="shared" si="14"/>
        <v>46014</v>
      </c>
      <c r="AB22" s="39">
        <f t="shared" si="31"/>
        <v>46015</v>
      </c>
      <c r="AC22" s="36">
        <f t="shared" si="15"/>
        <v>46016</v>
      </c>
      <c r="AD22" s="39">
        <f t="shared" si="16"/>
        <v>46017</v>
      </c>
      <c r="AE22" s="15">
        <f t="shared" si="17"/>
        <v>46018</v>
      </c>
      <c r="AG22" s="4"/>
      <c r="AH22" s="53" t="s">
        <v>48</v>
      </c>
      <c r="AI22" s="29"/>
      <c r="AJ22" s="5"/>
    </row>
    <row r="23" spans="1:36" ht="14">
      <c r="A23" s="31">
        <f t="shared" si="18"/>
        <v>45928</v>
      </c>
      <c r="B23" s="32">
        <f t="shared" si="19"/>
        <v>45929</v>
      </c>
      <c r="C23" s="32">
        <f t="shared" si="10"/>
        <v>45930</v>
      </c>
      <c r="D23" s="32" t="str">
        <f t="shared" si="20"/>
        <v/>
      </c>
      <c r="E23" s="32" t="str">
        <f t="shared" si="11"/>
        <v/>
      </c>
      <c r="F23" s="32" t="str">
        <f t="shared" si="12"/>
        <v/>
      </c>
      <c r="G23" s="33" t="str">
        <f t="shared" si="13"/>
        <v/>
      </c>
      <c r="H23" s="1"/>
      <c r="I23" s="13">
        <f t="shared" si="32"/>
        <v>45949</v>
      </c>
      <c r="J23" s="14">
        <f t="shared" si="33"/>
        <v>45950</v>
      </c>
      <c r="K23" s="14">
        <f t="shared" si="21"/>
        <v>45951</v>
      </c>
      <c r="L23" s="14">
        <f t="shared" si="34"/>
        <v>45952</v>
      </c>
      <c r="M23" s="14">
        <f t="shared" si="22"/>
        <v>45953</v>
      </c>
      <c r="N23" s="48">
        <f t="shared" si="23"/>
        <v>45954</v>
      </c>
      <c r="O23" s="15">
        <f t="shared" si="24"/>
        <v>45955</v>
      </c>
      <c r="P23" s="1"/>
      <c r="Q23" s="13">
        <f t="shared" si="35"/>
        <v>45977</v>
      </c>
      <c r="R23" s="14">
        <f t="shared" si="36"/>
        <v>45978</v>
      </c>
      <c r="S23" s="14">
        <f t="shared" si="25"/>
        <v>45979</v>
      </c>
      <c r="T23" s="14">
        <f t="shared" si="37"/>
        <v>45980</v>
      </c>
      <c r="U23" s="14">
        <f t="shared" si="26"/>
        <v>45981</v>
      </c>
      <c r="V23" s="14">
        <f t="shared" si="27"/>
        <v>45982</v>
      </c>
      <c r="W23" s="15">
        <f t="shared" si="28"/>
        <v>45983</v>
      </c>
      <c r="Y23" s="31">
        <f t="shared" si="29"/>
        <v>46019</v>
      </c>
      <c r="Z23" s="40">
        <f t="shared" si="30"/>
        <v>46020</v>
      </c>
      <c r="AA23" s="40">
        <f t="shared" si="14"/>
        <v>46021</v>
      </c>
      <c r="AB23" s="40">
        <f t="shared" si="31"/>
        <v>46022</v>
      </c>
      <c r="AC23" s="32" t="str">
        <f t="shared" si="15"/>
        <v/>
      </c>
      <c r="AD23" s="32" t="str">
        <f t="shared" si="16"/>
        <v/>
      </c>
      <c r="AE23" s="33" t="str">
        <f t="shared" si="17"/>
        <v/>
      </c>
      <c r="AG23" s="4"/>
      <c r="AH23" s="54" t="s">
        <v>17</v>
      </c>
      <c r="AI23" s="29"/>
      <c r="AJ23" s="5"/>
    </row>
    <row r="24" spans="1:36" ht="14">
      <c r="A24" s="61" t="s">
        <v>37</v>
      </c>
      <c r="B24" s="62"/>
      <c r="C24" s="62"/>
      <c r="D24" s="62"/>
      <c r="E24" s="62"/>
      <c r="F24" s="62"/>
      <c r="G24" s="63"/>
      <c r="H24" s="1"/>
      <c r="I24" s="31">
        <f t="shared" si="32"/>
        <v>45956</v>
      </c>
      <c r="J24" s="32">
        <f t="shared" si="33"/>
        <v>45957</v>
      </c>
      <c r="K24" s="32">
        <f t="shared" si="21"/>
        <v>45958</v>
      </c>
      <c r="L24" s="32">
        <f t="shared" si="34"/>
        <v>45959</v>
      </c>
      <c r="M24" s="32">
        <f t="shared" si="22"/>
        <v>45960</v>
      </c>
      <c r="N24" s="32">
        <f t="shared" si="23"/>
        <v>45961</v>
      </c>
      <c r="O24" s="33" t="str">
        <f t="shared" si="24"/>
        <v/>
      </c>
      <c r="P24" s="1"/>
      <c r="Q24" s="31">
        <f t="shared" si="35"/>
        <v>45984</v>
      </c>
      <c r="R24" s="32">
        <f t="shared" si="36"/>
        <v>45985</v>
      </c>
      <c r="S24" s="32">
        <f t="shared" si="25"/>
        <v>45986</v>
      </c>
      <c r="T24" s="58">
        <f t="shared" si="37"/>
        <v>45987</v>
      </c>
      <c r="U24" s="37">
        <f t="shared" si="26"/>
        <v>45988</v>
      </c>
      <c r="V24" s="37">
        <f t="shared" si="27"/>
        <v>45989</v>
      </c>
      <c r="W24" s="33">
        <f t="shared" si="28"/>
        <v>45990</v>
      </c>
      <c r="Y24" s="61" t="s">
        <v>13</v>
      </c>
      <c r="Z24" s="88"/>
      <c r="AA24" s="88"/>
      <c r="AB24" s="88"/>
      <c r="AC24" s="88"/>
      <c r="AD24" s="88"/>
      <c r="AE24" s="89"/>
      <c r="AG24" s="4"/>
      <c r="AH24" s="54" t="s">
        <v>39</v>
      </c>
      <c r="AI24" s="29"/>
      <c r="AJ24" s="5"/>
    </row>
    <row r="25" spans="1:36" ht="14">
      <c r="I25" s="61" t="s">
        <v>23</v>
      </c>
      <c r="J25" s="62"/>
      <c r="K25" s="62"/>
      <c r="L25" s="62"/>
      <c r="M25" s="62"/>
      <c r="N25" s="62"/>
      <c r="O25" s="63"/>
      <c r="P25" s="1"/>
      <c r="Q25" s="61" t="s">
        <v>24</v>
      </c>
      <c r="R25" s="62"/>
      <c r="S25" s="62"/>
      <c r="T25" s="62"/>
      <c r="U25" s="62"/>
      <c r="V25" s="62"/>
      <c r="W25" s="63"/>
      <c r="AG25" s="4"/>
      <c r="AH25" s="53" t="s">
        <v>49</v>
      </c>
      <c r="AI25" s="29"/>
      <c r="AJ25" s="5"/>
    </row>
    <row r="26" spans="1:36" ht="16">
      <c r="A26" s="73">
        <f>DATE(YEAR(Y17+35),MONTH(Y17+35),1)</f>
        <v>46023</v>
      </c>
      <c r="B26" s="74"/>
      <c r="C26" s="74"/>
      <c r="D26" s="74"/>
      <c r="E26" s="74"/>
      <c r="F26" s="74"/>
      <c r="G26" s="75"/>
      <c r="H26" s="6"/>
      <c r="Y26" s="82">
        <f>DATE(YEAR(Q27+35),MONTH(Q27+35),1)</f>
        <v>46113</v>
      </c>
      <c r="Z26" s="83"/>
      <c r="AA26" s="83"/>
      <c r="AB26" s="83"/>
      <c r="AC26" s="83"/>
      <c r="AD26" s="83"/>
      <c r="AE26" s="84"/>
      <c r="AG26" s="4"/>
      <c r="AH26" s="53" t="s">
        <v>38</v>
      </c>
      <c r="AI26" s="29"/>
      <c r="AJ26" s="5"/>
    </row>
    <row r="27" spans="1:36" ht="16">
      <c r="A27" s="20" t="str">
        <f>CHOOSE(1+MOD(startday+1-2,7),"Su","M","Tu","W","Th","F","Sa")</f>
        <v>Su</v>
      </c>
      <c r="B27" s="21" t="str">
        <f>CHOOSE(1+MOD(startday+2-2,7),"Su","M","Tu","W","Th","F","Sa")</f>
        <v>M</v>
      </c>
      <c r="C27" s="21" t="str">
        <f>CHOOSE(1+MOD(startday+3-2,7),"Su","M","Tu","W","Th","F","Sa")</f>
        <v>Tu</v>
      </c>
      <c r="D27" s="21" t="str">
        <f>CHOOSE(1+MOD(startday+4-2,7),"Su","M","Tu","W","Th","F","Sa")</f>
        <v>W</v>
      </c>
      <c r="E27" s="21" t="str">
        <f>CHOOSE(1+MOD(startday+5-2,7),"Su","M","Tu","W","Th","F","Sa")</f>
        <v>Th</v>
      </c>
      <c r="F27" s="21" t="str">
        <f>CHOOSE(1+MOD(startday+6-2,7),"Su","M","Tu","W","Th","F","Sa")</f>
        <v>F</v>
      </c>
      <c r="G27" s="22" t="str">
        <f>CHOOSE(1+MOD(startday+7-2,7),"Su","M","Tu","W","Th","F","Sa")</f>
        <v>Sa</v>
      </c>
      <c r="H27" s="23"/>
      <c r="I27" s="76">
        <f>DATE(YEAR(A26+35),MONTH(A26+35),1)</f>
        <v>46054</v>
      </c>
      <c r="J27" s="77"/>
      <c r="K27" s="77"/>
      <c r="L27" s="77"/>
      <c r="M27" s="77"/>
      <c r="N27" s="77"/>
      <c r="O27" s="78"/>
      <c r="P27" s="6"/>
      <c r="Q27" s="79">
        <f>DATE(YEAR(I27+35),MONTH(I27+35),1)</f>
        <v>46082</v>
      </c>
      <c r="R27" s="80"/>
      <c r="S27" s="80"/>
      <c r="T27" s="80"/>
      <c r="U27" s="80"/>
      <c r="V27" s="80"/>
      <c r="W27" s="81"/>
      <c r="X27" s="24"/>
      <c r="Y27" s="20" t="str">
        <f>CHOOSE(1+MOD(startday+1-2,7),"Su","M","Tu","W","Th","F","Sa")</f>
        <v>Su</v>
      </c>
      <c r="Z27" s="21" t="str">
        <f>CHOOSE(1+MOD(startday+2-2,7),"Su","M","Tu","W","Th","F","Sa")</f>
        <v>M</v>
      </c>
      <c r="AA27" s="21" t="str">
        <f>CHOOSE(1+MOD(startday+3-2,7),"Su","M","Tu","W","Th","F","Sa")</f>
        <v>Tu</v>
      </c>
      <c r="AB27" s="21" t="str">
        <f>CHOOSE(1+MOD(startday+4-2,7),"Su","M","Tu","W","Th","F","Sa")</f>
        <v>W</v>
      </c>
      <c r="AC27" s="21" t="str">
        <f>CHOOSE(1+MOD(startday+5-2,7),"Su","M","Tu","W","Th","F","Sa")</f>
        <v>Th</v>
      </c>
      <c r="AD27" s="21" t="str">
        <f>CHOOSE(1+MOD(startday+6-2,7),"Su","M","Tu","W","Th","F","Sa")</f>
        <v>F</v>
      </c>
      <c r="AE27" s="22" t="str">
        <f>CHOOSE(1+MOD(startday+7-2,7),"Su","M","Tu","W","Th","F","Sa")</f>
        <v>Sa</v>
      </c>
      <c r="AG27" s="4"/>
      <c r="AH27" s="53" t="s">
        <v>28</v>
      </c>
      <c r="AI27" s="29"/>
      <c r="AJ27" s="5"/>
    </row>
    <row r="28" spans="1:36" ht="14">
      <c r="A28" s="13" t="str">
        <f>IF(WEEKDAY(A26,1)=startday,A26,"")</f>
        <v/>
      </c>
      <c r="B28" s="14" t="str">
        <f>IF(A28="",IF(WEEKDAY(A26,1)=MOD(startday,7)+1,A26,""),A28+1)</f>
        <v/>
      </c>
      <c r="C28" s="14" t="str">
        <f>IF(B28="",IF(WEEKDAY(A26,1)=MOD(startday+1,7)+1,A26,""),B28+1)</f>
        <v/>
      </c>
      <c r="D28" s="36" t="str">
        <f>IF(C28="",IF(WEEKDAY(A26,1)=MOD(startday+2,7)+1,A26,""),C28+1)</f>
        <v/>
      </c>
      <c r="E28" s="39">
        <f>IF(D28="",IF(WEEKDAY(A26,1)=MOD(startday+3,7)+1,A26,""),D28+1)</f>
        <v>46023</v>
      </c>
      <c r="F28" s="39">
        <f>IF(E28="",IF(WEEKDAY(A26,1)=MOD(startday+4,7)+1,A26,""),E28+1)</f>
        <v>46024</v>
      </c>
      <c r="G28" s="15">
        <f>IF(F28="",IF(WEEKDAY(A26,1)=MOD(startday+5,7)+1,A26,""),F28+1)</f>
        <v>46025</v>
      </c>
      <c r="H28" s="1"/>
      <c r="I28" s="20" t="str">
        <f>CHOOSE(1+MOD(startday+1-2,7),"Su","M","Tu","W","Th","F","Sa")</f>
        <v>Su</v>
      </c>
      <c r="J28" s="21" t="str">
        <f>CHOOSE(1+MOD(startday+2-2,7),"Su","M","Tu","W","Th","F","Sa")</f>
        <v>M</v>
      </c>
      <c r="K28" s="21" t="str">
        <f>CHOOSE(1+MOD(startday+3-2,7),"Su","M","Tu","W","Th","F","Sa")</f>
        <v>Tu</v>
      </c>
      <c r="L28" s="21" t="str">
        <f>CHOOSE(1+MOD(startday+4-2,7),"Su","M","Tu","W","Th","F","Sa")</f>
        <v>W</v>
      </c>
      <c r="M28" s="21" t="str">
        <f>CHOOSE(1+MOD(startday+5-2,7),"Su","M","Tu","W","Th","F","Sa")</f>
        <v>Th</v>
      </c>
      <c r="N28" s="21" t="str">
        <f>CHOOSE(1+MOD(startday+6-2,7),"Su","M","Tu","W","Th","F","Sa")</f>
        <v>F</v>
      </c>
      <c r="O28" s="22" t="str">
        <f>CHOOSE(1+MOD(startday+7-2,7),"Su","M","Tu","W","Th","F","Sa")</f>
        <v>Sa</v>
      </c>
      <c r="P28" s="23"/>
      <c r="Q28" s="20" t="str">
        <f>CHOOSE(1+MOD(startday+1-2,7),"Su","M","Tu","W","Th","F","Sa")</f>
        <v>Su</v>
      </c>
      <c r="R28" s="21" t="str">
        <f>CHOOSE(1+MOD(startday+2-2,7),"Su","M","Tu","W","Th","F","Sa")</f>
        <v>M</v>
      </c>
      <c r="S28" s="21" t="str">
        <f>CHOOSE(1+MOD(startday+3-2,7),"Su","M","Tu","W","Th","F","Sa")</f>
        <v>Tu</v>
      </c>
      <c r="T28" s="21" t="str">
        <f>CHOOSE(1+MOD(startday+4-2,7),"Su","M","Tu","W","Th","F","Sa")</f>
        <v>W</v>
      </c>
      <c r="U28" s="21" t="str">
        <f>CHOOSE(1+MOD(startday+5-2,7),"Su","M","Tu","W","Th","F","Sa")</f>
        <v>Th</v>
      </c>
      <c r="V28" s="21" t="str">
        <f>CHOOSE(1+MOD(startday+6-2,7),"Su","M","Tu","W","Th","F","Sa")</f>
        <v>F</v>
      </c>
      <c r="W28" s="22" t="str">
        <f>CHOOSE(1+MOD(startday+7-2,7),"Su","M","Tu","W","Th","F","Sa")</f>
        <v>Sa</v>
      </c>
      <c r="Y28" s="13" t="str">
        <f>IF(WEEKDAY(Y26,1)=startday,Y26,"")</f>
        <v/>
      </c>
      <c r="Z28" s="14" t="str">
        <f>IF(Y28="",IF(WEEKDAY(Y26,1)=MOD(startday,7)+1,Y26,""),Y28+1)</f>
        <v/>
      </c>
      <c r="AA28" s="14" t="str">
        <f>IF(Z28="",IF(WEEKDAY(Y26,1)=MOD(startday+1,7)+1,Y26,""),Z28+1)</f>
        <v/>
      </c>
      <c r="AB28" s="14">
        <f>IF(AA28="",IF(WEEKDAY(Y26,1)=MOD(startday+2,7)+1,Y26,""),AA28+1)</f>
        <v>46113</v>
      </c>
      <c r="AC28" s="14">
        <f>IF(AB28="",IF(WEEKDAY(Y26,1)=MOD(startday+3,7)+1,Y26,""),AB28+1)</f>
        <v>46114</v>
      </c>
      <c r="AD28" s="36">
        <f>IF(AC28="",IF(WEEKDAY(Y26,1)=MOD(startday+4,7)+1,Y26,""),AC28+1)</f>
        <v>46115</v>
      </c>
      <c r="AE28" s="15">
        <f>IF(AD28="",IF(WEEKDAY(Y26,1)=MOD(startday+5,7)+1,Y26,""),AD28+1)</f>
        <v>46116</v>
      </c>
      <c r="AG28" s="4"/>
      <c r="AH28" s="53" t="s">
        <v>50</v>
      </c>
      <c r="AI28" s="29"/>
      <c r="AJ28" s="5"/>
    </row>
    <row r="29" spans="1:36" ht="14">
      <c r="A29" s="13">
        <f>IF(G28="","",IF(MONTH(G28+1)&lt;&gt;MONTH(G28),"",G28+1))</f>
        <v>46026</v>
      </c>
      <c r="B29" s="14">
        <f>IF(A29="","",IF(MONTH(A29+1)&lt;&gt;MONTH(A29),"",A29+1))</f>
        <v>46027</v>
      </c>
      <c r="C29" s="14">
        <f t="shared" ref="C29:C32" si="38">IF(B29="","",IF(MONTH(B29+1)&lt;&gt;MONTH(B29),"",B29+1))</f>
        <v>46028</v>
      </c>
      <c r="D29" s="14">
        <f>IF(C29="","",IF(MONTH(C29+1)&lt;&gt;MONTH(C29),"",C29+1))</f>
        <v>46029</v>
      </c>
      <c r="E29" s="14">
        <f t="shared" ref="E29:E32" si="39">IF(D29="","",IF(MONTH(D29+1)&lt;&gt;MONTH(D29),"",D29+1))</f>
        <v>46030</v>
      </c>
      <c r="F29" s="14">
        <f t="shared" ref="F29:F32" si="40">IF(E29="","",IF(MONTH(E29+1)&lt;&gt;MONTH(E29),"",E29+1))</f>
        <v>46031</v>
      </c>
      <c r="G29" s="15">
        <f t="shared" ref="G29:G32" si="41">IF(F29="","",IF(MONTH(F29+1)&lt;&gt;MONTH(F29),"",F29+1))</f>
        <v>46032</v>
      </c>
      <c r="H29" s="1"/>
      <c r="I29" s="13">
        <f>IF(WEEKDAY(I27,1)=startday,I27,"")</f>
        <v>46054</v>
      </c>
      <c r="J29" s="14">
        <f>IF(I29="",IF(WEEKDAY(I27,1)=MOD(startday,7)+1,I27,""),I29+1)</f>
        <v>46055</v>
      </c>
      <c r="K29" s="14">
        <f>IF(J29="",IF(WEEKDAY(I27,1)=MOD(startday+1,7)+1,I27,""),J29+1)</f>
        <v>46056</v>
      </c>
      <c r="L29" s="14">
        <f>IF(K29="",IF(WEEKDAY(I27,1)=MOD(startday+2,7)+1,I27,""),K29+1)</f>
        <v>46057</v>
      </c>
      <c r="M29" s="14">
        <f>IF(L29="",IF(WEEKDAY(I27,1)=MOD(startday+3,7)+1,I27,""),L29+1)</f>
        <v>46058</v>
      </c>
      <c r="N29" s="14">
        <f>IF(M29="",IF(WEEKDAY(I27,1)=MOD(startday+4,7)+1,I27,""),M29+1)</f>
        <v>46059</v>
      </c>
      <c r="O29" s="15">
        <f>IF(N29="",IF(WEEKDAY(I27,1)=MOD(startday+5,7)+1,I27,""),N29+1)</f>
        <v>46060</v>
      </c>
      <c r="P29" s="1"/>
      <c r="Q29" s="13">
        <f>IF(WEEKDAY(Q27,1)=startday,Q27,"")</f>
        <v>46082</v>
      </c>
      <c r="R29" s="14">
        <f>IF(Q29="",IF(WEEKDAY(Q27,1)=MOD(startday,7)+1,Q27,""),Q29+1)</f>
        <v>46083</v>
      </c>
      <c r="S29" s="14">
        <f>IF(R29="",IF(WEEKDAY(Q27,1)=MOD(startday+1,7)+1,Q27,""),R29+1)</f>
        <v>46084</v>
      </c>
      <c r="T29" s="14">
        <f>IF(S29="",IF(WEEKDAY(Q27,1)=MOD(startday+2,7)+1,Q27,""),S29+1)</f>
        <v>46085</v>
      </c>
      <c r="U29" s="14">
        <f>IF(T29="",IF(WEEKDAY(Q27,1)=MOD(startday+3,7)+1,Q27,""),T29+1)</f>
        <v>46086</v>
      </c>
      <c r="V29" s="14">
        <f>IF(U29="",IF(WEEKDAY(Q27,1)=MOD(startday+4,7)+1,Q27,""),U29+1)</f>
        <v>46087</v>
      </c>
      <c r="W29" s="15">
        <f>IF(V29="",IF(WEEKDAY(Q27,1)=MOD(startday+5,7)+1,Q27,""),V29+1)</f>
        <v>46088</v>
      </c>
      <c r="Y29" s="13">
        <f>IF(AE28="","",IF(MONTH(AE28+1)&lt;&gt;MONTH(AE28),"",AE28+1))</f>
        <v>46117</v>
      </c>
      <c r="Z29" s="39">
        <f>IF(Y29="","",IF(MONTH(Y29+1)&lt;&gt;MONTH(Y29),"",Y29+1))</f>
        <v>46118</v>
      </c>
      <c r="AA29" s="39">
        <f t="shared" ref="AA29:AA32" si="42">IF(Z29="","",IF(MONTH(Z29+1)&lt;&gt;MONTH(Z29),"",Z29+1))</f>
        <v>46119</v>
      </c>
      <c r="AB29" s="39">
        <f>IF(AA29="","",IF(MONTH(AA29+1)&lt;&gt;MONTH(AA29),"",AA29+1))</f>
        <v>46120</v>
      </c>
      <c r="AC29" s="39">
        <f t="shared" ref="AC29:AC32" si="43">IF(AB29="","",IF(MONTH(AB29+1)&lt;&gt;MONTH(AB29),"",AB29+1))</f>
        <v>46121</v>
      </c>
      <c r="AD29" s="39">
        <f t="shared" ref="AD29:AD32" si="44">IF(AC29="","",IF(MONTH(AC29+1)&lt;&gt;MONTH(AC29),"",AC29+1))</f>
        <v>46122</v>
      </c>
      <c r="AE29" s="15">
        <f t="shared" ref="AE29:AE32" si="45">IF(AD29="","",IF(MONTH(AD29+1)&lt;&gt;MONTH(AD29),"",AD29+1))</f>
        <v>46123</v>
      </c>
      <c r="AG29" s="4"/>
      <c r="AH29" s="53" t="s">
        <v>20</v>
      </c>
      <c r="AI29" s="29"/>
      <c r="AJ29" s="5"/>
    </row>
    <row r="30" spans="1:36" ht="14">
      <c r="A30" s="13">
        <f t="shared" ref="A30:A32" si="46">IF(G29="","",IF(MONTH(G29+1)&lt;&gt;MONTH(G29),"",G29+1))</f>
        <v>46033</v>
      </c>
      <c r="B30" s="14">
        <f t="shared" ref="B30:B32" si="47">IF(A30="","",IF(MONTH(A30+1)&lt;&gt;MONTH(A30),"",A30+1))</f>
        <v>46034</v>
      </c>
      <c r="C30" s="14">
        <f t="shared" si="38"/>
        <v>46035</v>
      </c>
      <c r="D30" s="14">
        <f t="shared" ref="D30:D32" si="48">IF(C30="","",IF(MONTH(C30+1)&lt;&gt;MONTH(C30),"",C30+1))</f>
        <v>46036</v>
      </c>
      <c r="E30" s="14">
        <f t="shared" si="39"/>
        <v>46037</v>
      </c>
      <c r="F30" s="48">
        <f t="shared" si="40"/>
        <v>46038</v>
      </c>
      <c r="G30" s="15">
        <f t="shared" si="41"/>
        <v>46039</v>
      </c>
      <c r="H30" s="1"/>
      <c r="I30" s="13">
        <f>IF(O29="","",IF(MONTH(O29+1)&lt;&gt;MONTH(O29),"",O29+1))</f>
        <v>46061</v>
      </c>
      <c r="J30" s="14">
        <f>IF(I30="","",IF(MONTH(I30+1)&lt;&gt;MONTH(I30),"",I30+1))</f>
        <v>46062</v>
      </c>
      <c r="K30" s="14">
        <f t="shared" ref="K30:K33" si="49">IF(J30="","",IF(MONTH(J30+1)&lt;&gt;MONTH(J30),"",J30+1))</f>
        <v>46063</v>
      </c>
      <c r="L30" s="14">
        <f>IF(K30="","",IF(MONTH(K30+1)&lt;&gt;MONTH(K30),"",K30+1))</f>
        <v>46064</v>
      </c>
      <c r="M30" s="14">
        <f t="shared" ref="M30:M33" si="50">IF(L30="","",IF(MONTH(L30+1)&lt;&gt;MONTH(L30),"",L30+1))</f>
        <v>46065</v>
      </c>
      <c r="N30" s="14">
        <f t="shared" ref="N30:N33" si="51">IF(M30="","",IF(MONTH(M30+1)&lt;&gt;MONTH(M30),"",M30+1))</f>
        <v>46066</v>
      </c>
      <c r="O30" s="15">
        <f t="shared" ref="O30:O33" si="52">IF(N30="","",IF(MONTH(N30+1)&lt;&gt;MONTH(N30),"",N30+1))</f>
        <v>46067</v>
      </c>
      <c r="P30" s="1"/>
      <c r="Q30" s="13">
        <f>IF(W29="","",IF(MONTH(W29+1)&lt;&gt;MONTH(W29),"",W29+1))</f>
        <v>46089</v>
      </c>
      <c r="R30" s="14">
        <f>IF(Q30="","",IF(MONTH(Q30+1)&lt;&gt;MONTH(Q30),"",Q30+1))</f>
        <v>46090</v>
      </c>
      <c r="S30" s="14">
        <f t="shared" ref="S30:S33" si="53">IF(R30="","",IF(MONTH(R30+1)&lt;&gt;MONTH(R30),"",R30+1))</f>
        <v>46091</v>
      </c>
      <c r="T30" s="14">
        <f>IF(S30="","",IF(MONTH(S30+1)&lt;&gt;MONTH(S30),"",S30+1))</f>
        <v>46092</v>
      </c>
      <c r="U30" s="14">
        <f t="shared" ref="U30:U33" si="54">IF(T30="","",IF(MONTH(T30+1)&lt;&gt;MONTH(T30),"",T30+1))</f>
        <v>46093</v>
      </c>
      <c r="V30" s="47">
        <f t="shared" ref="V30:V33" si="55">IF(U30="","",IF(MONTH(U30+1)&lt;&gt;MONTH(U30),"",U30+1))</f>
        <v>46094</v>
      </c>
      <c r="W30" s="15">
        <f t="shared" ref="W30:W33" si="56">IF(V30="","",IF(MONTH(V30+1)&lt;&gt;MONTH(V30),"",V30+1))</f>
        <v>46095</v>
      </c>
      <c r="Y30" s="13">
        <f t="shared" ref="Y30:Y32" si="57">IF(AE29="","",IF(MONTH(AE29+1)&lt;&gt;MONTH(AE29),"",AE29+1))</f>
        <v>46124</v>
      </c>
      <c r="Z30" s="14">
        <f t="shared" ref="Z30:Z32" si="58">IF(Y30="","",IF(MONTH(Y30+1)&lt;&gt;MONTH(Y30),"",Y30+1))</f>
        <v>46125</v>
      </c>
      <c r="AA30" s="14">
        <f t="shared" si="42"/>
        <v>46126</v>
      </c>
      <c r="AB30" s="14">
        <f t="shared" ref="AB30:AB32" si="59">IF(AA30="","",IF(MONTH(AA30+1)&lt;&gt;MONTH(AA30),"",AA30+1))</f>
        <v>46127</v>
      </c>
      <c r="AC30" s="14">
        <f t="shared" si="43"/>
        <v>46128</v>
      </c>
      <c r="AD30" s="14">
        <f t="shared" si="44"/>
        <v>46129</v>
      </c>
      <c r="AE30" s="15">
        <f t="shared" si="45"/>
        <v>46130</v>
      </c>
      <c r="AG30" s="4"/>
      <c r="AH30" s="53" t="s">
        <v>29</v>
      </c>
      <c r="AI30" s="29"/>
      <c r="AJ30" s="5"/>
    </row>
    <row r="31" spans="1:36" ht="14">
      <c r="A31" s="13">
        <f t="shared" si="46"/>
        <v>46040</v>
      </c>
      <c r="B31" s="36">
        <f t="shared" si="47"/>
        <v>46041</v>
      </c>
      <c r="C31" s="14">
        <f t="shared" si="38"/>
        <v>46042</v>
      </c>
      <c r="D31" s="14">
        <f t="shared" si="48"/>
        <v>46043</v>
      </c>
      <c r="E31" s="14">
        <f t="shared" si="39"/>
        <v>46044</v>
      </c>
      <c r="F31" s="14">
        <f t="shared" si="40"/>
        <v>46045</v>
      </c>
      <c r="G31" s="15">
        <f t="shared" si="41"/>
        <v>46046</v>
      </c>
      <c r="H31" s="1"/>
      <c r="I31" s="13">
        <f t="shared" ref="I31:I33" si="60">IF(O30="","",IF(MONTH(O30+1)&lt;&gt;MONTH(O30),"",O30+1))</f>
        <v>46068</v>
      </c>
      <c r="J31" s="36">
        <f t="shared" ref="J31:J33" si="61">IF(I31="","",IF(MONTH(I31+1)&lt;&gt;MONTH(I31),"",I31+1))</f>
        <v>46069</v>
      </c>
      <c r="K31" s="39">
        <f t="shared" si="49"/>
        <v>46070</v>
      </c>
      <c r="L31" s="39">
        <f t="shared" ref="L31:L33" si="62">IF(K31="","",IF(MONTH(K31+1)&lt;&gt;MONTH(K31),"",K31+1))</f>
        <v>46071</v>
      </c>
      <c r="M31" s="39">
        <f t="shared" si="50"/>
        <v>46072</v>
      </c>
      <c r="N31" s="39">
        <f t="shared" si="51"/>
        <v>46073</v>
      </c>
      <c r="O31" s="15">
        <f t="shared" si="52"/>
        <v>46074</v>
      </c>
      <c r="P31" s="1"/>
      <c r="Q31" s="13">
        <f t="shared" ref="Q31:Q33" si="63">IF(W30="","",IF(MONTH(W30+1)&lt;&gt;MONTH(W30),"",W30+1))</f>
        <v>46096</v>
      </c>
      <c r="R31" s="14">
        <f t="shared" ref="R31:R33" si="64">IF(Q31="","",IF(MONTH(Q31+1)&lt;&gt;MONTH(Q31),"",Q31+1))</f>
        <v>46097</v>
      </c>
      <c r="S31" s="14">
        <f t="shared" si="53"/>
        <v>46098</v>
      </c>
      <c r="T31" s="14">
        <f t="shared" ref="T31:T33" si="65">IF(S31="","",IF(MONTH(S31+1)&lt;&gt;MONTH(S31),"",S31+1))</f>
        <v>46099</v>
      </c>
      <c r="U31" s="14">
        <f t="shared" si="54"/>
        <v>46100</v>
      </c>
      <c r="V31" s="14">
        <f t="shared" si="55"/>
        <v>46101</v>
      </c>
      <c r="W31" s="15">
        <f t="shared" si="56"/>
        <v>46102</v>
      </c>
      <c r="Y31" s="13">
        <f t="shared" si="57"/>
        <v>46131</v>
      </c>
      <c r="Z31" s="14">
        <f t="shared" si="58"/>
        <v>46132</v>
      </c>
      <c r="AA31" s="14">
        <f t="shared" si="42"/>
        <v>46133</v>
      </c>
      <c r="AB31" s="14">
        <f t="shared" si="59"/>
        <v>46134</v>
      </c>
      <c r="AC31" s="14">
        <f t="shared" si="43"/>
        <v>46135</v>
      </c>
      <c r="AD31" s="14">
        <f t="shared" si="44"/>
        <v>46136</v>
      </c>
      <c r="AE31" s="15">
        <f t="shared" si="45"/>
        <v>46137</v>
      </c>
      <c r="AG31" s="4"/>
      <c r="AH31" s="53" t="s">
        <v>21</v>
      </c>
      <c r="AI31" s="29"/>
      <c r="AJ31" s="5"/>
    </row>
    <row r="32" spans="1:36" ht="14">
      <c r="A32" s="31">
        <f t="shared" si="46"/>
        <v>46047</v>
      </c>
      <c r="B32" s="32">
        <f t="shared" si="47"/>
        <v>46048</v>
      </c>
      <c r="C32" s="32">
        <f t="shared" si="38"/>
        <v>46049</v>
      </c>
      <c r="D32" s="32">
        <f t="shared" si="48"/>
        <v>46050</v>
      </c>
      <c r="E32" s="32">
        <f t="shared" si="39"/>
        <v>46051</v>
      </c>
      <c r="F32" s="32">
        <f t="shared" si="40"/>
        <v>46052</v>
      </c>
      <c r="G32" s="33">
        <f t="shared" si="41"/>
        <v>46053</v>
      </c>
      <c r="H32" s="1"/>
      <c r="I32" s="13">
        <f t="shared" si="60"/>
        <v>46075</v>
      </c>
      <c r="J32" s="14">
        <f t="shared" si="61"/>
        <v>46076</v>
      </c>
      <c r="K32" s="14">
        <f t="shared" si="49"/>
        <v>46077</v>
      </c>
      <c r="L32" s="14">
        <f t="shared" si="62"/>
        <v>46078</v>
      </c>
      <c r="M32" s="14">
        <f t="shared" si="50"/>
        <v>46079</v>
      </c>
      <c r="N32" s="14">
        <f t="shared" si="51"/>
        <v>46080</v>
      </c>
      <c r="O32" s="15">
        <f t="shared" si="52"/>
        <v>46081</v>
      </c>
      <c r="P32" s="1"/>
      <c r="Q32" s="13">
        <f t="shared" si="63"/>
        <v>46103</v>
      </c>
      <c r="R32" s="14">
        <f t="shared" si="64"/>
        <v>46104</v>
      </c>
      <c r="S32" s="14">
        <f t="shared" si="53"/>
        <v>46105</v>
      </c>
      <c r="T32" s="14">
        <f t="shared" si="65"/>
        <v>46106</v>
      </c>
      <c r="U32" s="14">
        <f t="shared" si="54"/>
        <v>46107</v>
      </c>
      <c r="V32" s="14">
        <f t="shared" si="55"/>
        <v>46108</v>
      </c>
      <c r="W32" s="15">
        <f t="shared" si="56"/>
        <v>46109</v>
      </c>
      <c r="Y32" s="31">
        <f t="shared" si="57"/>
        <v>46138</v>
      </c>
      <c r="Z32" s="32">
        <f t="shared" si="58"/>
        <v>46139</v>
      </c>
      <c r="AA32" s="32">
        <f t="shared" si="42"/>
        <v>46140</v>
      </c>
      <c r="AB32" s="32">
        <f t="shared" si="59"/>
        <v>46141</v>
      </c>
      <c r="AC32" s="32">
        <f t="shared" si="43"/>
        <v>46142</v>
      </c>
      <c r="AD32" s="32" t="str">
        <f t="shared" si="44"/>
        <v/>
      </c>
      <c r="AE32" s="33" t="str">
        <f t="shared" si="45"/>
        <v/>
      </c>
      <c r="AG32" s="4"/>
      <c r="AH32" s="53" t="s">
        <v>55</v>
      </c>
      <c r="AI32" s="29"/>
      <c r="AJ32" s="5"/>
    </row>
    <row r="33" spans="1:36" ht="14">
      <c r="A33" s="61" t="s">
        <v>31</v>
      </c>
      <c r="B33" s="62"/>
      <c r="C33" s="62"/>
      <c r="D33" s="62"/>
      <c r="E33" s="62"/>
      <c r="F33" s="62"/>
      <c r="G33" s="63"/>
      <c r="H33" s="1"/>
      <c r="I33" s="31" t="str">
        <f t="shared" si="60"/>
        <v/>
      </c>
      <c r="J33" s="32" t="str">
        <f t="shared" si="61"/>
        <v/>
      </c>
      <c r="K33" s="32" t="str">
        <f t="shared" si="49"/>
        <v/>
      </c>
      <c r="L33" s="32" t="str">
        <f t="shared" si="62"/>
        <v/>
      </c>
      <c r="M33" s="32" t="str">
        <f t="shared" si="50"/>
        <v/>
      </c>
      <c r="N33" s="32" t="str">
        <f t="shared" si="51"/>
        <v/>
      </c>
      <c r="O33" s="33" t="str">
        <f t="shared" si="52"/>
        <v/>
      </c>
      <c r="P33" s="1"/>
      <c r="Q33" s="16">
        <f t="shared" si="63"/>
        <v>46110</v>
      </c>
      <c r="R33" s="17">
        <f t="shared" si="64"/>
        <v>46111</v>
      </c>
      <c r="S33" s="17">
        <f t="shared" si="53"/>
        <v>46112</v>
      </c>
      <c r="T33" s="17" t="str">
        <f t="shared" si="65"/>
        <v/>
      </c>
      <c r="U33" s="17" t="str">
        <f t="shared" si="54"/>
        <v/>
      </c>
      <c r="V33" s="17" t="str">
        <f t="shared" si="55"/>
        <v/>
      </c>
      <c r="W33" s="18" t="str">
        <f t="shared" si="56"/>
        <v/>
      </c>
      <c r="Y33" s="64" t="s">
        <v>13</v>
      </c>
      <c r="Z33" s="65"/>
      <c r="AA33" s="65"/>
      <c r="AB33" s="65"/>
      <c r="AC33" s="65"/>
      <c r="AD33" s="65"/>
      <c r="AE33" s="66"/>
      <c r="AG33" s="4"/>
      <c r="AH33" s="53" t="s">
        <v>51</v>
      </c>
      <c r="AI33" s="29"/>
      <c r="AJ33" s="5"/>
    </row>
    <row r="34" spans="1:36" ht="13.5" customHeight="1">
      <c r="I34" s="64" t="s">
        <v>12</v>
      </c>
      <c r="J34" s="65"/>
      <c r="K34" s="65"/>
      <c r="L34" s="65"/>
      <c r="M34" s="65"/>
      <c r="N34" s="65"/>
      <c r="O34" s="66"/>
      <c r="P34" s="1"/>
      <c r="Q34" s="64" t="s">
        <v>32</v>
      </c>
      <c r="R34" s="65"/>
      <c r="S34" s="65"/>
      <c r="T34" s="65"/>
      <c r="U34" s="65"/>
      <c r="V34" s="65"/>
      <c r="W34" s="66"/>
      <c r="AG34" s="4"/>
      <c r="AH34" s="53" t="s">
        <v>22</v>
      </c>
      <c r="AI34" s="29"/>
      <c r="AJ34" s="5"/>
    </row>
    <row r="35" spans="1:36" ht="16">
      <c r="A35" s="73">
        <f>DATE(YEAR(Y26+35),MONTH(Y26+35),1)</f>
        <v>46143</v>
      </c>
      <c r="B35" s="74"/>
      <c r="C35" s="74"/>
      <c r="D35" s="74"/>
      <c r="E35" s="74"/>
      <c r="F35" s="74"/>
      <c r="G35" s="75"/>
      <c r="H35" s="6"/>
      <c r="Y35" s="82">
        <f>DATE(YEAR(Q36+35),MONTH(Q36+35),1)</f>
        <v>46235</v>
      </c>
      <c r="Z35" s="83"/>
      <c r="AA35" s="83"/>
      <c r="AB35" s="83"/>
      <c r="AC35" s="83"/>
      <c r="AD35" s="83"/>
      <c r="AE35" s="84"/>
      <c r="AG35" s="4"/>
      <c r="AH35" s="54" t="s">
        <v>30</v>
      </c>
      <c r="AI35" s="29"/>
      <c r="AJ35" s="5"/>
    </row>
    <row r="36" spans="1:36" ht="16">
      <c r="A36" s="20" t="str">
        <f>CHOOSE(1+MOD(startday+1-2,7),"Su","M","Tu","W","Th","F","Sa")</f>
        <v>Su</v>
      </c>
      <c r="B36" s="21" t="str">
        <f>CHOOSE(1+MOD(startday+2-2,7),"Su","M","Tu","W","Th","F","Sa")</f>
        <v>M</v>
      </c>
      <c r="C36" s="21" t="str">
        <f>CHOOSE(1+MOD(startday+3-2,7),"Su","M","Tu","W","Th","F","Sa")</f>
        <v>Tu</v>
      </c>
      <c r="D36" s="21" t="str">
        <f>CHOOSE(1+MOD(startday+4-2,7),"Su","M","Tu","W","Th","F","Sa")</f>
        <v>W</v>
      </c>
      <c r="E36" s="21" t="str">
        <f>CHOOSE(1+MOD(startday+5-2,7),"Su","M","Tu","W","Th","F","Sa")</f>
        <v>Th</v>
      </c>
      <c r="F36" s="21" t="str">
        <f>CHOOSE(1+MOD(startday+6-2,7),"Su","M","Tu","W","Th","F","Sa")</f>
        <v>F</v>
      </c>
      <c r="G36" s="22" t="str">
        <f>CHOOSE(1+MOD(startday+7-2,7),"Su","M","Tu","W","Th","F","Sa")</f>
        <v>Sa</v>
      </c>
      <c r="H36" s="1"/>
      <c r="I36" s="76">
        <f>DATE(YEAR(A35+35),MONTH(A35+35),1)</f>
        <v>46174</v>
      </c>
      <c r="J36" s="77"/>
      <c r="K36" s="77"/>
      <c r="L36" s="77"/>
      <c r="M36" s="77"/>
      <c r="N36" s="77"/>
      <c r="O36" s="78"/>
      <c r="P36" s="6"/>
      <c r="Q36" s="79">
        <f>DATE(YEAR(I36+35),MONTH(I36+35),1)</f>
        <v>46204</v>
      </c>
      <c r="R36" s="80"/>
      <c r="S36" s="80"/>
      <c r="T36" s="80"/>
      <c r="U36" s="80"/>
      <c r="V36" s="80"/>
      <c r="W36" s="81"/>
      <c r="Y36" s="20" t="str">
        <f>CHOOSE(1+MOD(startday+1-2,7),"Su","M","Tu","W","Th","F","Sa")</f>
        <v>Su</v>
      </c>
      <c r="Z36" s="21" t="str">
        <f>CHOOSE(1+MOD(startday+2-2,7),"Su","M","Tu","W","Th","F","Sa")</f>
        <v>M</v>
      </c>
      <c r="AA36" s="21" t="str">
        <f>CHOOSE(1+MOD(startday+3-2,7),"Su","M","Tu","W","Th","F","Sa")</f>
        <v>Tu</v>
      </c>
      <c r="AB36" s="21" t="str">
        <f>CHOOSE(1+MOD(startday+4-2,7),"Su","M","Tu","W","Th","F","Sa")</f>
        <v>W</v>
      </c>
      <c r="AC36" s="21" t="str">
        <f>CHOOSE(1+MOD(startday+5-2,7),"Su","M","Tu","W","Th","F","Sa")</f>
        <v>Th</v>
      </c>
      <c r="AD36" s="21" t="str">
        <f>CHOOSE(1+MOD(startday+6-2,7),"Su","M","Tu","W","Th","F","Sa")</f>
        <v>F</v>
      </c>
      <c r="AE36" s="22" t="str">
        <f>CHOOSE(1+MOD(startday+7-2,7),"Su","M","Tu","W","Th","F","Sa")</f>
        <v>Sa</v>
      </c>
      <c r="AG36" s="4"/>
      <c r="AH36" s="53"/>
      <c r="AI36" s="29"/>
      <c r="AJ36" s="55"/>
    </row>
    <row r="37" spans="1:36" ht="14">
      <c r="A37" s="13" t="str">
        <f>IF(WEEKDAY(A35,1)=startday,A35,"")</f>
        <v/>
      </c>
      <c r="B37" s="14" t="str">
        <f>IF(A37="",IF(WEEKDAY(A35,1)=MOD(startday,7)+1,A35,""),A37+1)</f>
        <v/>
      </c>
      <c r="C37" s="14" t="str">
        <f>IF(B37="",IF(WEEKDAY(A35,1)=MOD(startday+1,7)+1,A35,""),B37+1)</f>
        <v/>
      </c>
      <c r="D37" s="14" t="str">
        <f>IF(C37="",IF(WEEKDAY(A35,1)=MOD(startday+2,7)+1,A35,""),C37+1)</f>
        <v/>
      </c>
      <c r="E37" s="14" t="str">
        <f>IF(D37="",IF(WEEKDAY(A35,1)=MOD(startday+3,7)+1,A35,""),D37+1)</f>
        <v/>
      </c>
      <c r="F37" s="14">
        <f>IF(E37="",IF(WEEKDAY(A35,1)=MOD(startday+4,7)+1,A35,""),E37+1)</f>
        <v>46143</v>
      </c>
      <c r="G37" s="15">
        <f>IF(F37="",IF(WEEKDAY(A35,1)=MOD(startday+5,7)+1,A35,""),F37+1)</f>
        <v>46144</v>
      </c>
      <c r="H37" s="1"/>
      <c r="I37" s="20" t="str">
        <f>CHOOSE(1+MOD(startday+1-2,7),"Su","M","Tu","W","Th","F","Sa")</f>
        <v>Su</v>
      </c>
      <c r="J37" s="21" t="str">
        <f>CHOOSE(1+MOD(startday+2-2,7),"Su","M","Tu","W","Th","F","Sa")</f>
        <v>M</v>
      </c>
      <c r="K37" s="21" t="str">
        <f>CHOOSE(1+MOD(startday+3-2,7),"Su","M","Tu","W","Th","F","Sa")</f>
        <v>Tu</v>
      </c>
      <c r="L37" s="21" t="str">
        <f>CHOOSE(1+MOD(startday+4-2,7),"Su","M","Tu","W","Th","F","Sa")</f>
        <v>W</v>
      </c>
      <c r="M37" s="21" t="str">
        <f>CHOOSE(1+MOD(startday+5-2,7),"Su","M","Tu","W","Th","F","Sa")</f>
        <v>Th</v>
      </c>
      <c r="N37" s="21" t="str">
        <f>CHOOSE(1+MOD(startday+6-2,7),"Su","M","Tu","W","Th","F","Sa")</f>
        <v>F</v>
      </c>
      <c r="O37" s="22" t="str">
        <f>CHOOSE(1+MOD(startday+7-2,7),"Su","M","Tu","W","Th","F","Sa")</f>
        <v>Sa</v>
      </c>
      <c r="P37" s="1"/>
      <c r="Q37" s="20" t="str">
        <f>CHOOSE(1+MOD(startday+1-2,7),"Su","M","Tu","W","Th","F","Sa")</f>
        <v>Su</v>
      </c>
      <c r="R37" s="21" t="str">
        <f>CHOOSE(1+MOD(startday+2-2,7),"Su","M","Tu","W","Th","F","Sa")</f>
        <v>M</v>
      </c>
      <c r="S37" s="21" t="str">
        <f>CHOOSE(1+MOD(startday+3-2,7),"Su","M","Tu","W","Th","F","Sa")</f>
        <v>Tu</v>
      </c>
      <c r="T37" s="21" t="str">
        <f>CHOOSE(1+MOD(startday+4-2,7),"Su","M","Tu","W","Th","F","Sa")</f>
        <v>W</v>
      </c>
      <c r="U37" s="21" t="str">
        <f>CHOOSE(1+MOD(startday+5-2,7),"Su","M","Tu","W","Th","F","Sa")</f>
        <v>Th</v>
      </c>
      <c r="V37" s="21" t="str">
        <f>CHOOSE(1+MOD(startday+6-2,7),"Su","M","Tu","W","Th","F","Sa")</f>
        <v>F</v>
      </c>
      <c r="W37" s="22" t="str">
        <f>CHOOSE(1+MOD(startday+7-2,7),"Su","M","Tu","W","Th","F","Sa")</f>
        <v>Sa</v>
      </c>
      <c r="Y37" s="13" t="str">
        <f>IF(WEEKDAY(Y35,1)=startday,Y35,"")</f>
        <v/>
      </c>
      <c r="Z37" s="14" t="str">
        <f>IF(Y37="",IF(WEEKDAY(Y35,1)=MOD(startday,7)+1,Y35,""),Y37+1)</f>
        <v/>
      </c>
      <c r="AA37" s="14" t="str">
        <f>IF(Z37="",IF(WEEKDAY(Y35,1)=MOD(startday+1,7)+1,Y35,""),Z37+1)</f>
        <v/>
      </c>
      <c r="AB37" s="14" t="str">
        <f>IF(AA37="",IF(WEEKDAY(Y35,1)=MOD(startday+2,7)+1,Y35,""),AA37+1)</f>
        <v/>
      </c>
      <c r="AC37" s="14" t="str">
        <f>IF(AB37="",IF(WEEKDAY(Y35,1)=MOD(startday+3,7)+1,Y35,""),AB37+1)</f>
        <v/>
      </c>
      <c r="AD37" s="14" t="str">
        <f>IF(AC37="",IF(WEEKDAY(Y35,1)=MOD(startday+4,7)+1,Y35,""),AC37+1)</f>
        <v/>
      </c>
      <c r="AE37" s="15">
        <f>IF(AD37="",IF(WEEKDAY(Y35,1)=MOD(startday+5,7)+1,Y35,""),AD37+1)</f>
        <v>46235</v>
      </c>
      <c r="AG37" s="4"/>
      <c r="AH37" s="53"/>
      <c r="AI37" s="29"/>
      <c r="AJ37" s="5"/>
    </row>
    <row r="38" spans="1:36" ht="14">
      <c r="A38" s="13">
        <f>IF(G37="","",IF(MONTH(G37+1)&lt;&gt;MONTH(G37),"",G37+1))</f>
        <v>46145</v>
      </c>
      <c r="B38" s="14">
        <f>IF(A38="","",IF(MONTH(A38+1)&lt;&gt;MONTH(A38),"",A38+1))</f>
        <v>46146</v>
      </c>
      <c r="C38" s="14">
        <f t="shared" ref="C38:C41" si="66">IF(B38="","",IF(MONTH(B38+1)&lt;&gt;MONTH(B38),"",B38+1))</f>
        <v>46147</v>
      </c>
      <c r="D38" s="14">
        <f>IF(C38="","",IF(MONTH(C38+1)&lt;&gt;MONTH(C38),"",C38+1))</f>
        <v>46148</v>
      </c>
      <c r="E38" s="14">
        <f t="shared" ref="E38:E41" si="67">IF(D38="","",IF(MONTH(D38+1)&lt;&gt;MONTH(D38),"",D38+1))</f>
        <v>46149</v>
      </c>
      <c r="F38" s="47">
        <f t="shared" ref="F38:F41" si="68">IF(E38="","",IF(MONTH(E38+1)&lt;&gt;MONTH(E38),"",E38+1))</f>
        <v>46150</v>
      </c>
      <c r="G38" s="15">
        <f t="shared" ref="G38:G41" si="69">IF(F38="","",IF(MONTH(F38+1)&lt;&gt;MONTH(F38),"",F38+1))</f>
        <v>46151</v>
      </c>
      <c r="H38" s="1"/>
      <c r="I38" s="13" t="str">
        <f>IF(WEEKDAY(I36,1)=startday,I36,"")</f>
        <v/>
      </c>
      <c r="J38" s="14">
        <f>IF(I38="",IF(WEEKDAY(I36,1)=MOD(startday,7)+1,I36,""),I38+1)</f>
        <v>46174</v>
      </c>
      <c r="K38" s="14">
        <f>IF(J38="",IF(WEEKDAY(I36,1)=MOD(startday+1,7)+1,I36,""),J38+1)</f>
        <v>46175</v>
      </c>
      <c r="L38" s="14">
        <f>IF(K38="",IF(WEEKDAY(I36,1)=MOD(startday+2,7)+1,I36,""),K38+1)</f>
        <v>46176</v>
      </c>
      <c r="M38" s="14">
        <f>IF(L38="",IF(WEEKDAY(I36,1)=MOD(startday+3,7)+1,I36,""),L38+1)</f>
        <v>46177</v>
      </c>
      <c r="N38" s="48">
        <f>IF(M38="",IF(WEEKDAY(I36,1)=MOD(startday+4,7)+1,I36,""),M38+1)</f>
        <v>46178</v>
      </c>
      <c r="O38" s="15">
        <f>IF(N38="",IF(WEEKDAY(I36,1)=MOD(startday+5,7)+1,I36,""),N38+1)</f>
        <v>46179</v>
      </c>
      <c r="P38" s="1"/>
      <c r="Q38" s="13" t="str">
        <f>IF(WEEKDAY(Q36,1)=startday,Q36,"")</f>
        <v/>
      </c>
      <c r="R38" s="14" t="str">
        <f>IF(Q38="",IF(WEEKDAY(Q36,1)=MOD(startday,7)+1,Q36,""),Q38+1)</f>
        <v/>
      </c>
      <c r="S38" s="14" t="str">
        <f>IF(R38="",IF(WEEKDAY(Q36,1)=MOD(startday+1,7)+1,Q36,""),R38+1)</f>
        <v/>
      </c>
      <c r="T38" s="14">
        <f>IF(S38="",IF(WEEKDAY(Q36,1)=MOD(startday+2,7)+1,Q36,""),S38+1)</f>
        <v>46204</v>
      </c>
      <c r="U38" s="48">
        <f>IF(T38="",IF(WEEKDAY(Q36,1)=MOD(startday+3,7)+1,Q36,""),T38+1)</f>
        <v>46205</v>
      </c>
      <c r="V38" s="36">
        <f>IF(U38="",IF(WEEKDAY(Q36,1)=MOD(startday+4,7)+1,Q36,""),U38+1)</f>
        <v>46206</v>
      </c>
      <c r="W38" s="15">
        <f>IF(V38="",IF(WEEKDAY(Q36,1)=MOD(startday+5,7)+1,Q36,""),V38+1)</f>
        <v>46207</v>
      </c>
      <c r="Y38" s="13">
        <f>IF(AE37="","",IF(MONTH(AE37+1)&lt;&gt;MONTH(AE37),"",AE37+1))</f>
        <v>46236</v>
      </c>
      <c r="Z38" s="14">
        <f>IF(Y38="","",IF(MONTH(Y38+1)&lt;&gt;MONTH(Y38),"",Y38+1))</f>
        <v>46237</v>
      </c>
      <c r="AA38" s="14">
        <f t="shared" ref="AA38:AA41" si="70">IF(Z38="","",IF(MONTH(Z38+1)&lt;&gt;MONTH(Z38),"",Z38+1))</f>
        <v>46238</v>
      </c>
      <c r="AB38" s="14">
        <f>IF(AA38="","",IF(MONTH(AA38+1)&lt;&gt;MONTH(AA38),"",AA38+1))</f>
        <v>46239</v>
      </c>
      <c r="AC38" s="14">
        <f t="shared" ref="AC38:AC41" si="71">IF(AB38="","",IF(MONTH(AB38+1)&lt;&gt;MONTH(AB38),"",AB38+1))</f>
        <v>46240</v>
      </c>
      <c r="AD38" s="14">
        <f t="shared" ref="AD38:AD41" si="72">IF(AC38="","",IF(MONTH(AC38+1)&lt;&gt;MONTH(AC38),"",AC38+1))</f>
        <v>46241</v>
      </c>
      <c r="AE38" s="15">
        <f t="shared" ref="AE38:AE41" si="73">IF(AD38="","",IF(MONTH(AD38+1)&lt;&gt;MONTH(AD38),"",AD38+1))</f>
        <v>46242</v>
      </c>
      <c r="AG38" s="4"/>
      <c r="AH38" s="53"/>
      <c r="AI38" s="29"/>
      <c r="AJ38" s="5"/>
    </row>
    <row r="39" spans="1:36" ht="14">
      <c r="A39" s="13">
        <f t="shared" ref="A39:A41" si="74">IF(G38="","",IF(MONTH(G38+1)&lt;&gt;MONTH(G38),"",G38+1))</f>
        <v>46152</v>
      </c>
      <c r="B39" s="14">
        <f t="shared" ref="B39:B41" si="75">IF(A39="","",IF(MONTH(A39+1)&lt;&gt;MONTH(A39),"",A39+1))</f>
        <v>46153</v>
      </c>
      <c r="C39" s="14">
        <f t="shared" si="66"/>
        <v>46154</v>
      </c>
      <c r="D39" s="14">
        <f t="shared" ref="D39:D41" si="76">IF(C39="","",IF(MONTH(C39+1)&lt;&gt;MONTH(C39),"",C39+1))</f>
        <v>46155</v>
      </c>
      <c r="E39" s="14">
        <f t="shared" si="67"/>
        <v>46156</v>
      </c>
      <c r="F39" s="14">
        <f t="shared" si="68"/>
        <v>46157</v>
      </c>
      <c r="G39" s="15">
        <f t="shared" si="69"/>
        <v>46158</v>
      </c>
      <c r="H39" s="1"/>
      <c r="I39" s="13">
        <f>IF(O38="","",IF(MONTH(O38+1)&lt;&gt;MONTH(O38),"",O38+1))</f>
        <v>46180</v>
      </c>
      <c r="J39" s="14">
        <f>IF(I39="","",IF(MONTH(I39+1)&lt;&gt;MONTH(I39),"",I39+1))</f>
        <v>46181</v>
      </c>
      <c r="K39" s="14">
        <f t="shared" ref="K39:K42" si="77">IF(J39="","",IF(MONTH(J39+1)&lt;&gt;MONTH(J39),"",J39+1))</f>
        <v>46182</v>
      </c>
      <c r="L39" s="14">
        <f>IF(K39="","",IF(MONTH(K39+1)&lt;&gt;MONTH(K39),"",K39+1))</f>
        <v>46183</v>
      </c>
      <c r="M39" s="14">
        <f t="shared" ref="M39:M42" si="78">IF(L39="","",IF(MONTH(L39+1)&lt;&gt;MONTH(L39),"",L39+1))</f>
        <v>46184</v>
      </c>
      <c r="N39" s="14">
        <f t="shared" ref="N39:N42" si="79">IF(M39="","",IF(MONTH(M39+1)&lt;&gt;MONTH(M39),"",M39+1))</f>
        <v>46185</v>
      </c>
      <c r="O39" s="15">
        <f t="shared" ref="O39:O42" si="80">IF(N39="","",IF(MONTH(N39+1)&lt;&gt;MONTH(N39),"",N39+1))</f>
        <v>46186</v>
      </c>
      <c r="P39" s="1"/>
      <c r="Q39" s="13">
        <f>IF(W38="","",IF(MONTH(W38+1)&lt;&gt;MONTH(W38),"",W38+1))</f>
        <v>46208</v>
      </c>
      <c r="R39" s="14">
        <f>IF(Q39="","",IF(MONTH(Q39+1)&lt;&gt;MONTH(Q39),"",Q39+1))</f>
        <v>46209</v>
      </c>
      <c r="S39" s="14">
        <f t="shared" ref="S39:S42" si="81">IF(R39="","",IF(MONTH(R39+1)&lt;&gt;MONTH(R39),"",R39+1))</f>
        <v>46210</v>
      </c>
      <c r="T39" s="14">
        <f>IF(S39="","",IF(MONTH(S39+1)&lt;&gt;MONTH(S39),"",S39+1))</f>
        <v>46211</v>
      </c>
      <c r="U39" s="14">
        <f t="shared" ref="U39:U42" si="82">IF(T39="","",IF(MONTH(T39+1)&lt;&gt;MONTH(T39),"",T39+1))</f>
        <v>46212</v>
      </c>
      <c r="V39" s="14">
        <f t="shared" ref="V39:V42" si="83">IF(U39="","",IF(MONTH(U39+1)&lt;&gt;MONTH(U39),"",U39+1))</f>
        <v>46213</v>
      </c>
      <c r="W39" s="15">
        <f t="shared" ref="W39:W42" si="84">IF(V39="","",IF(MONTH(V39+1)&lt;&gt;MONTH(V39),"",V39+1))</f>
        <v>46214</v>
      </c>
      <c r="Y39" s="13">
        <f t="shared" ref="Y39:Y42" si="85">IF(AE38="","",IF(MONTH(AE38+1)&lt;&gt;MONTH(AE38),"",AE38+1))</f>
        <v>46243</v>
      </c>
      <c r="Z39" s="14">
        <f t="shared" ref="Z39:Z41" si="86">IF(Y39="","",IF(MONTH(Y39+1)&lt;&gt;MONTH(Y39),"",Y39+1))</f>
        <v>46244</v>
      </c>
      <c r="AA39" s="14">
        <f t="shared" si="70"/>
        <v>46245</v>
      </c>
      <c r="AB39" s="14">
        <f t="shared" ref="AB39:AB41" si="87">IF(AA39="","",IF(MONTH(AA39+1)&lt;&gt;MONTH(AA39),"",AA39+1))</f>
        <v>46246</v>
      </c>
      <c r="AC39" s="14">
        <f t="shared" si="71"/>
        <v>46247</v>
      </c>
      <c r="AD39" s="14">
        <f t="shared" si="72"/>
        <v>46248</v>
      </c>
      <c r="AE39" s="15">
        <f t="shared" si="73"/>
        <v>46249</v>
      </c>
      <c r="AG39" s="4"/>
      <c r="AH39" s="59" t="s">
        <v>52</v>
      </c>
      <c r="AI39" s="29"/>
      <c r="AJ39" s="5"/>
    </row>
    <row r="40" spans="1:36" ht="14">
      <c r="A40" s="13">
        <f t="shared" si="74"/>
        <v>46159</v>
      </c>
      <c r="B40" s="14">
        <f t="shared" si="75"/>
        <v>46160</v>
      </c>
      <c r="C40" s="14">
        <f t="shared" si="66"/>
        <v>46161</v>
      </c>
      <c r="D40" s="14">
        <f t="shared" si="76"/>
        <v>46162</v>
      </c>
      <c r="E40" s="14">
        <f t="shared" si="67"/>
        <v>46163</v>
      </c>
      <c r="F40" s="48">
        <f t="shared" si="68"/>
        <v>46164</v>
      </c>
      <c r="G40" s="15">
        <f t="shared" si="69"/>
        <v>46165</v>
      </c>
      <c r="H40" s="1"/>
      <c r="I40" s="13">
        <f t="shared" ref="I40:I42" si="88">IF(O39="","",IF(MONTH(O39+1)&lt;&gt;MONTH(O39),"",O39+1))</f>
        <v>46187</v>
      </c>
      <c r="J40" s="14">
        <f t="shared" ref="J40:J42" si="89">IF(I40="","",IF(MONTH(I40+1)&lt;&gt;MONTH(I40),"",I40+1))</f>
        <v>46188</v>
      </c>
      <c r="K40" s="14">
        <f t="shared" si="77"/>
        <v>46189</v>
      </c>
      <c r="L40" s="14">
        <f t="shared" ref="L40:L42" si="90">IF(K40="","",IF(MONTH(K40+1)&lt;&gt;MONTH(K40),"",K40+1))</f>
        <v>46190</v>
      </c>
      <c r="M40" s="14">
        <f t="shared" si="78"/>
        <v>46191</v>
      </c>
      <c r="N40" s="36">
        <f t="shared" si="79"/>
        <v>46192</v>
      </c>
      <c r="O40" s="15">
        <f t="shared" si="80"/>
        <v>46193</v>
      </c>
      <c r="P40" s="1"/>
      <c r="Q40" s="13">
        <f t="shared" ref="Q40:Q42" si="91">IF(W39="","",IF(MONTH(W39+1)&lt;&gt;MONTH(W39),"",W39+1))</f>
        <v>46215</v>
      </c>
      <c r="R40" s="14">
        <f t="shared" ref="R40:R42" si="92">IF(Q40="","",IF(MONTH(Q40+1)&lt;&gt;MONTH(Q40),"",Q40+1))</f>
        <v>46216</v>
      </c>
      <c r="S40" s="14">
        <f t="shared" si="81"/>
        <v>46217</v>
      </c>
      <c r="T40" s="14">
        <f t="shared" ref="T40:T42" si="93">IF(S40="","",IF(MONTH(S40+1)&lt;&gt;MONTH(S40),"",S40+1))</f>
        <v>46218</v>
      </c>
      <c r="U40" s="14">
        <f t="shared" si="82"/>
        <v>46219</v>
      </c>
      <c r="V40" s="14">
        <f t="shared" si="83"/>
        <v>46220</v>
      </c>
      <c r="W40" s="15">
        <f t="shared" si="84"/>
        <v>46221</v>
      </c>
      <c r="Y40" s="13">
        <f t="shared" si="85"/>
        <v>46250</v>
      </c>
      <c r="Z40" s="14">
        <f t="shared" si="86"/>
        <v>46251</v>
      </c>
      <c r="AA40" s="14">
        <f t="shared" si="70"/>
        <v>46252</v>
      </c>
      <c r="AB40" s="14">
        <f t="shared" si="87"/>
        <v>46253</v>
      </c>
      <c r="AC40" s="14">
        <f t="shared" si="71"/>
        <v>46254</v>
      </c>
      <c r="AD40" s="14">
        <f t="shared" si="72"/>
        <v>46255</v>
      </c>
      <c r="AE40" s="15">
        <f t="shared" si="73"/>
        <v>46256</v>
      </c>
      <c r="AG40" s="4"/>
      <c r="AH40" s="60" t="s">
        <v>54</v>
      </c>
      <c r="AI40" s="29"/>
      <c r="AJ40" s="5"/>
    </row>
    <row r="41" spans="1:36" ht="14">
      <c r="A41" s="31">
        <f t="shared" si="74"/>
        <v>46166</v>
      </c>
      <c r="B41" s="37">
        <f t="shared" si="75"/>
        <v>46167</v>
      </c>
      <c r="C41" s="32">
        <f t="shared" si="66"/>
        <v>46168</v>
      </c>
      <c r="D41" s="32">
        <f t="shared" si="76"/>
        <v>46169</v>
      </c>
      <c r="E41" s="32">
        <f t="shared" si="67"/>
        <v>46170</v>
      </c>
      <c r="F41" s="32">
        <f t="shared" si="68"/>
        <v>46171</v>
      </c>
      <c r="G41" s="33">
        <f t="shared" si="69"/>
        <v>46172</v>
      </c>
      <c r="H41" s="1"/>
      <c r="I41" s="13">
        <f t="shared" si="88"/>
        <v>46194</v>
      </c>
      <c r="J41" s="14">
        <f t="shared" si="89"/>
        <v>46195</v>
      </c>
      <c r="K41" s="14">
        <f t="shared" si="77"/>
        <v>46196</v>
      </c>
      <c r="L41" s="14">
        <f t="shared" si="90"/>
        <v>46197</v>
      </c>
      <c r="M41" s="14">
        <f t="shared" si="78"/>
        <v>46198</v>
      </c>
      <c r="N41" s="48">
        <f t="shared" si="79"/>
        <v>46199</v>
      </c>
      <c r="O41" s="15">
        <f t="shared" si="80"/>
        <v>46200</v>
      </c>
      <c r="P41" s="1"/>
      <c r="Q41" s="13">
        <f t="shared" si="91"/>
        <v>46222</v>
      </c>
      <c r="R41" s="14">
        <f t="shared" si="92"/>
        <v>46223</v>
      </c>
      <c r="S41" s="14">
        <f t="shared" si="81"/>
        <v>46224</v>
      </c>
      <c r="T41" s="14">
        <f t="shared" si="93"/>
        <v>46225</v>
      </c>
      <c r="U41" s="14">
        <f t="shared" si="82"/>
        <v>46226</v>
      </c>
      <c r="V41" s="14">
        <f t="shared" si="83"/>
        <v>46227</v>
      </c>
      <c r="W41" s="15">
        <f t="shared" si="84"/>
        <v>46228</v>
      </c>
      <c r="Y41" s="13">
        <f t="shared" si="85"/>
        <v>46257</v>
      </c>
      <c r="Z41" s="14">
        <f t="shared" si="86"/>
        <v>46258</v>
      </c>
      <c r="AA41" s="14">
        <f t="shared" si="70"/>
        <v>46259</v>
      </c>
      <c r="AB41" s="14">
        <f t="shared" si="87"/>
        <v>46260</v>
      </c>
      <c r="AC41" s="14">
        <f t="shared" si="71"/>
        <v>46261</v>
      </c>
      <c r="AD41" s="48">
        <f t="shared" si="72"/>
        <v>46262</v>
      </c>
      <c r="AE41" s="15">
        <f t="shared" si="73"/>
        <v>46263</v>
      </c>
      <c r="AG41" s="4"/>
      <c r="AH41" s="38"/>
      <c r="AI41" s="38"/>
      <c r="AJ41" s="55"/>
    </row>
    <row r="42" spans="1:36" ht="17.25" customHeight="1">
      <c r="A42" s="67" t="s">
        <v>33</v>
      </c>
      <c r="B42" s="68"/>
      <c r="C42" s="68"/>
      <c r="D42" s="68"/>
      <c r="E42" s="68"/>
      <c r="F42" s="68"/>
      <c r="G42" s="69"/>
      <c r="H42" s="1"/>
      <c r="I42" s="44">
        <f t="shared" si="88"/>
        <v>46201</v>
      </c>
      <c r="J42" s="45">
        <f t="shared" si="89"/>
        <v>46202</v>
      </c>
      <c r="K42" s="32">
        <f t="shared" si="77"/>
        <v>46203</v>
      </c>
      <c r="L42" s="32" t="str">
        <f t="shared" si="90"/>
        <v/>
      </c>
      <c r="M42" s="32" t="str">
        <f t="shared" si="78"/>
        <v/>
      </c>
      <c r="N42" s="32" t="str">
        <f t="shared" si="79"/>
        <v/>
      </c>
      <c r="O42" s="33" t="str">
        <f t="shared" si="80"/>
        <v/>
      </c>
      <c r="P42" s="1"/>
      <c r="Q42" s="44">
        <f t="shared" si="91"/>
        <v>46229</v>
      </c>
      <c r="R42" s="45">
        <f t="shared" si="92"/>
        <v>46230</v>
      </c>
      <c r="S42" s="45">
        <f t="shared" si="81"/>
        <v>46231</v>
      </c>
      <c r="T42" s="45">
        <f t="shared" si="93"/>
        <v>46232</v>
      </c>
      <c r="U42" s="45">
        <f t="shared" si="82"/>
        <v>46233</v>
      </c>
      <c r="V42" s="32">
        <f t="shared" si="83"/>
        <v>46234</v>
      </c>
      <c r="W42" s="33" t="str">
        <f t="shared" si="84"/>
        <v/>
      </c>
      <c r="Y42" s="41">
        <f t="shared" si="85"/>
        <v>46264</v>
      </c>
      <c r="Z42" s="42"/>
      <c r="AA42" s="42"/>
      <c r="AB42" s="50" t="s">
        <v>25</v>
      </c>
      <c r="AC42" s="42"/>
      <c r="AD42" s="42"/>
      <c r="AE42" s="43"/>
      <c r="AG42" s="95"/>
      <c r="AH42" s="96"/>
      <c r="AI42" s="96"/>
      <c r="AJ42" s="97"/>
    </row>
    <row r="43" spans="1:36" ht="14">
      <c r="I43" s="70" t="s">
        <v>53</v>
      </c>
      <c r="J43" s="71"/>
      <c r="K43" s="71"/>
      <c r="L43" s="71"/>
      <c r="M43" s="71"/>
      <c r="N43" s="71"/>
      <c r="O43" s="72"/>
      <c r="P43" s="1"/>
      <c r="Q43" s="64" t="s">
        <v>14</v>
      </c>
      <c r="R43" s="65"/>
      <c r="S43" s="65"/>
      <c r="T43" s="65"/>
      <c r="U43" s="65"/>
      <c r="V43" s="65"/>
      <c r="W43" s="66"/>
    </row>
    <row r="44" spans="1:36">
      <c r="AF44" s="34"/>
    </row>
    <row r="46" spans="1:36">
      <c r="AF46" s="35"/>
    </row>
  </sheetData>
  <mergeCells count="41">
    <mergeCell ref="AG42:AJ42"/>
    <mergeCell ref="AI2:AJ2"/>
    <mergeCell ref="A4:C4"/>
    <mergeCell ref="E4:G4"/>
    <mergeCell ref="I4:K4"/>
    <mergeCell ref="E3:G3"/>
    <mergeCell ref="A3:C3"/>
    <mergeCell ref="A6:AE6"/>
    <mergeCell ref="Y17:AE17"/>
    <mergeCell ref="A8:G8"/>
    <mergeCell ref="Y8:AE8"/>
    <mergeCell ref="A17:G17"/>
    <mergeCell ref="I8:W9"/>
    <mergeCell ref="I18:O18"/>
    <mergeCell ref="Q18:W18"/>
    <mergeCell ref="AG7:AJ7"/>
    <mergeCell ref="A26:G26"/>
    <mergeCell ref="I27:O27"/>
    <mergeCell ref="Q27:W27"/>
    <mergeCell ref="Y26:AE26"/>
    <mergeCell ref="I7:W7"/>
    <mergeCell ref="I25:O25"/>
    <mergeCell ref="Q25:W25"/>
    <mergeCell ref="I10:W11"/>
    <mergeCell ref="AF6:AJ6"/>
    <mergeCell ref="AK6:AP6"/>
    <mergeCell ref="A24:G24"/>
    <mergeCell ref="A15:G15"/>
    <mergeCell ref="Y24:AE24"/>
    <mergeCell ref="Y15:AE15"/>
    <mergeCell ref="A33:G33"/>
    <mergeCell ref="I34:O34"/>
    <mergeCell ref="Y33:AE33"/>
    <mergeCell ref="A42:G42"/>
    <mergeCell ref="I43:O43"/>
    <mergeCell ref="Q43:W43"/>
    <mergeCell ref="A35:G35"/>
    <mergeCell ref="I36:O36"/>
    <mergeCell ref="Q36:W36"/>
    <mergeCell ref="Y35:AE35"/>
    <mergeCell ref="Q34:W34"/>
  </mergeCells>
  <phoneticPr fontId="0" type="noConversion"/>
  <conditionalFormatting sqref="A10:G14 Y10:AE14 A15 Y15 A19:G23 Y19:AE23 I20:O24 Q20:W24 A24 Y24 I25 Q25 A28:G32 Y28:AE32 I29:O33 Q29:W33 A33 Y33 I34 Q34 A37:G41 Y37:AE42 I38:O42 Q38:W42 A42 I43 Q43">
    <cfRule type="expression" dxfId="1" priority="1" stopIfTrue="1">
      <formula>AND(A10&lt;&gt;"",NOT(ISERROR(MATCH(A10,$AH$9:$AH$40,0))))</formula>
    </cfRule>
    <cfRule type="cellIs" dxfId="0" priority="2" stopIfTrue="1" operator="equal">
      <formula>""</formula>
    </cfRule>
  </conditionalFormatting>
  <hyperlinks>
    <hyperlink ref="A2" r:id="rId1" xr:uid="{00000000-0004-0000-0000-000000000000}"/>
  </hyperlinks>
  <printOptions horizontalCentered="1"/>
  <pageMargins left="0.64458333333333295" right="0.5" top="0.25" bottom="0" header="0.25" footer="0"/>
  <pageSetup scale="61"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Christina O'Brien</cp:lastModifiedBy>
  <cp:lastPrinted>2025-07-30T13:54:08Z</cp:lastPrinted>
  <dcterms:created xsi:type="dcterms:W3CDTF">2004-08-16T18:44:14Z</dcterms:created>
  <dcterms:modified xsi:type="dcterms:W3CDTF">2025-08-05T15:41:20Z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